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d9c2fbbb27450c/Petras mappar/Årsberättelsen/2025/SCB/"/>
    </mc:Choice>
  </mc:AlternateContent>
  <xr:revisionPtr revIDLastSave="362" documentId="8_{66CD63F3-90FA-4FF3-9474-3F404A7B2B28}" xr6:coauthVersionLast="47" xr6:coauthVersionMax="47" xr10:uidLastSave="{4F595018-61F1-4FEE-B444-0101921A35AE}"/>
  <bookViews>
    <workbookView xWindow="-120" yWindow="-120" windowWidth="29040" windowHeight="15720" firstSheet="1" activeTab="4" xr2:uid="{31C1174B-001D-47EE-B45B-D3B6A37DD2DF}"/>
  </bookViews>
  <sheets>
    <sheet name="Deltagare per kurstyp" sheetId="1" r:id="rId1"/>
    <sheet name="AK - kvinnor och män" sheetId="2" r:id="rId2"/>
    <sheet name="AK - utbildningsbakgrund" sheetId="3" r:id="rId3"/>
    <sheet name="AK - åldersfördelning" sheetId="4" r:id="rId4"/>
    <sheet name="AK - utrikes och inrikes födda" sheetId="5" r:id="rId5"/>
    <sheet name="AK - funktionsnedsättning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6" l="1"/>
  <c r="E6" i="6"/>
  <c r="E7" i="6"/>
  <c r="J22" i="5"/>
  <c r="I22" i="5"/>
  <c r="I8" i="5"/>
  <c r="S11" i="4"/>
  <c r="S7" i="4"/>
  <c r="S12" i="4"/>
  <c r="Q16" i="3"/>
  <c r="D8" i="2"/>
  <c r="F8" i="2"/>
  <c r="G8" i="2"/>
  <c r="I8" i="2"/>
  <c r="K8" i="2"/>
  <c r="L8" i="2"/>
  <c r="G15" i="1"/>
  <c r="H10" i="1" s="1"/>
  <c r="C15" i="1"/>
  <c r="K14" i="1"/>
  <c r="K13" i="1"/>
  <c r="K12" i="1"/>
  <c r="K10" i="1"/>
  <c r="K9" i="1"/>
  <c r="K8" i="1"/>
  <c r="I14" i="4"/>
  <c r="I9" i="4"/>
  <c r="I10" i="4"/>
  <c r="I11" i="4"/>
  <c r="I12" i="4"/>
  <c r="I13" i="4"/>
  <c r="I8" i="4"/>
  <c r="I20" i="4"/>
  <c r="I21" i="4"/>
  <c r="I22" i="4"/>
  <c r="I23" i="4"/>
  <c r="I24" i="4"/>
  <c r="I25" i="4"/>
  <c r="I19" i="4"/>
  <c r="Q9" i="3"/>
  <c r="R15" i="4"/>
  <c r="S8" i="4"/>
  <c r="Q17" i="3"/>
  <c r="Q8" i="3"/>
  <c r="H13" i="1" l="1"/>
  <c r="H8" i="1"/>
  <c r="H9" i="1"/>
  <c r="H11" i="1"/>
  <c r="H12" i="1"/>
  <c r="H14" i="1"/>
  <c r="K15" i="1"/>
  <c r="D12" i="1"/>
  <c r="D8" i="1"/>
  <c r="D11" i="1"/>
  <c r="D13" i="1"/>
  <c r="D14" i="1"/>
  <c r="D9" i="1"/>
  <c r="D10" i="1"/>
  <c r="C69" i="1"/>
  <c r="C58" i="1"/>
  <c r="I35" i="1"/>
  <c r="I36" i="1"/>
  <c r="I37" i="1"/>
  <c r="I38" i="1"/>
  <c r="I39" i="1"/>
  <c r="I40" i="1"/>
  <c r="I34" i="1"/>
  <c r="H41" i="1"/>
  <c r="E35" i="1"/>
  <c r="E36" i="1"/>
  <c r="E37" i="1"/>
  <c r="E38" i="1"/>
  <c r="E39" i="1"/>
  <c r="E40" i="1"/>
  <c r="E34" i="1"/>
  <c r="D41" i="1"/>
  <c r="G28" i="1"/>
  <c r="G41" i="1"/>
  <c r="C41" i="1"/>
  <c r="H7" i="6"/>
  <c r="I23" i="5"/>
  <c r="D23" i="5" s="1"/>
  <c r="I24" i="5"/>
  <c r="D24" i="5" s="1"/>
  <c r="I9" i="5"/>
  <c r="D9" i="5" s="1"/>
  <c r="K22" i="1"/>
  <c r="K23" i="1"/>
  <c r="K25" i="1"/>
  <c r="K26" i="1"/>
  <c r="K27" i="1"/>
  <c r="K21" i="1"/>
  <c r="C28" i="1"/>
  <c r="H29" i="5"/>
  <c r="I25" i="5"/>
  <c r="H25" i="5" s="1"/>
  <c r="I26" i="5"/>
  <c r="H26" i="5" s="1"/>
  <c r="I27" i="5"/>
  <c r="F27" i="5" s="1"/>
  <c r="I28" i="5"/>
  <c r="F28" i="5" s="1"/>
  <c r="I29" i="5"/>
  <c r="D29" i="5" s="1"/>
  <c r="I30" i="5"/>
  <c r="F30" i="5" s="1"/>
  <c r="I11" i="5"/>
  <c r="F11" i="5" s="1"/>
  <c r="I12" i="5"/>
  <c r="D12" i="5" s="1"/>
  <c r="I13" i="5"/>
  <c r="D13" i="5" s="1"/>
  <c r="I14" i="5"/>
  <c r="D14" i="5" s="1"/>
  <c r="I15" i="5"/>
  <c r="F15" i="5" s="1"/>
  <c r="I16" i="5"/>
  <c r="F16" i="5" s="1"/>
  <c r="I10" i="5"/>
  <c r="F10" i="5" s="1"/>
  <c r="J23" i="4"/>
  <c r="H22" i="3"/>
  <c r="H23" i="3"/>
  <c r="H24" i="3"/>
  <c r="H25" i="3"/>
  <c r="H26" i="3"/>
  <c r="H27" i="3"/>
  <c r="H21" i="3"/>
  <c r="H9" i="3"/>
  <c r="H10" i="3"/>
  <c r="H11" i="3"/>
  <c r="H12" i="3"/>
  <c r="H13" i="3"/>
  <c r="H14" i="3"/>
  <c r="H8" i="3"/>
  <c r="I13" i="2"/>
  <c r="G9" i="2"/>
  <c r="F9" i="2" s="1"/>
  <c r="G11" i="2"/>
  <c r="D11" i="2" s="1"/>
  <c r="G12" i="2"/>
  <c r="D12" i="2" s="1"/>
  <c r="G13" i="2"/>
  <c r="D13" i="2" s="1"/>
  <c r="G14" i="2"/>
  <c r="F14" i="2" s="1"/>
  <c r="G15" i="2"/>
  <c r="D15" i="2" s="1"/>
  <c r="G16" i="2"/>
  <c r="D16" i="2" s="1"/>
  <c r="G10" i="2"/>
  <c r="F10" i="2" s="1"/>
  <c r="L9" i="2"/>
  <c r="K9" i="2" s="1"/>
  <c r="L11" i="2"/>
  <c r="K11" i="2" s="1"/>
  <c r="L12" i="2"/>
  <c r="I12" i="2" s="1"/>
  <c r="L13" i="2"/>
  <c r="K13" i="2" s="1"/>
  <c r="L14" i="2"/>
  <c r="I14" i="2" s="1"/>
  <c r="L15" i="2"/>
  <c r="I15" i="2" s="1"/>
  <c r="L16" i="2"/>
  <c r="K16" i="2" s="1"/>
  <c r="L10" i="2"/>
  <c r="I10" i="2" s="1"/>
  <c r="D11" i="5" l="1"/>
  <c r="H16" i="5"/>
  <c r="H12" i="5"/>
  <c r="K37" i="1"/>
  <c r="D9" i="2"/>
  <c r="K15" i="2"/>
  <c r="D15" i="1"/>
  <c r="H15" i="1"/>
  <c r="K39" i="1"/>
  <c r="K38" i="1"/>
  <c r="H21" i="1"/>
  <c r="H22" i="1"/>
  <c r="D26" i="1"/>
  <c r="D21" i="1"/>
  <c r="D22" i="1"/>
  <c r="K35" i="1"/>
  <c r="H26" i="1"/>
  <c r="J30" i="5"/>
  <c r="H15" i="5"/>
  <c r="J29" i="5"/>
  <c r="D30" i="5"/>
  <c r="F9" i="5"/>
  <c r="D28" i="5"/>
  <c r="H9" i="5"/>
  <c r="D16" i="5"/>
  <c r="D27" i="5"/>
  <c r="D15" i="5"/>
  <c r="D25" i="5"/>
  <c r="F26" i="5"/>
  <c r="F25" i="5"/>
  <c r="D10" i="5"/>
  <c r="H14" i="5"/>
  <c r="D26" i="5"/>
  <c r="H30" i="5"/>
  <c r="J28" i="5"/>
  <c r="H28" i="5"/>
  <c r="J26" i="5"/>
  <c r="H23" i="5"/>
  <c r="F14" i="5"/>
  <c r="H13" i="5"/>
  <c r="J27" i="5"/>
  <c r="F13" i="5"/>
  <c r="F12" i="5"/>
  <c r="H11" i="5"/>
  <c r="F29" i="5"/>
  <c r="H27" i="5"/>
  <c r="J25" i="5"/>
  <c r="F24" i="5"/>
  <c r="F23" i="5"/>
  <c r="H10" i="5"/>
  <c r="J23" i="5"/>
  <c r="J21" i="4"/>
  <c r="J19" i="4"/>
  <c r="I13" i="3"/>
  <c r="I8" i="3"/>
  <c r="I12" i="3"/>
  <c r="I11" i="3"/>
  <c r="I10" i="3"/>
  <c r="I14" i="3"/>
  <c r="I9" i="3"/>
  <c r="H25" i="1"/>
  <c r="J24" i="4"/>
  <c r="J20" i="4"/>
  <c r="J25" i="4"/>
  <c r="J22" i="4"/>
  <c r="K40" i="1"/>
  <c r="K14" i="2"/>
  <c r="I9" i="2"/>
  <c r="F15" i="2"/>
  <c r="F13" i="2"/>
  <c r="I16" i="2"/>
  <c r="D10" i="2"/>
  <c r="K12" i="2"/>
  <c r="D14" i="2"/>
  <c r="F12" i="2"/>
  <c r="K10" i="2"/>
  <c r="I11" i="2"/>
  <c r="F11" i="2"/>
  <c r="F16" i="2"/>
  <c r="K36" i="1"/>
  <c r="H27" i="1"/>
  <c r="D23" i="1"/>
  <c r="K34" i="1"/>
  <c r="H23" i="1"/>
  <c r="D27" i="1"/>
  <c r="H24" i="1"/>
  <c r="E41" i="1"/>
  <c r="F38" i="1" s="1"/>
  <c r="D24" i="1"/>
  <c r="D25" i="1"/>
  <c r="I41" i="1"/>
  <c r="J38" i="1" s="1"/>
  <c r="K41" i="1"/>
  <c r="J24" i="5"/>
  <c r="H24" i="5"/>
  <c r="K28" i="1"/>
  <c r="F35" i="1" l="1"/>
  <c r="F39" i="1"/>
  <c r="J40" i="1"/>
  <c r="J36" i="1"/>
  <c r="J35" i="1"/>
  <c r="J37" i="1"/>
  <c r="J34" i="1"/>
  <c r="H28" i="1"/>
  <c r="J39" i="1"/>
  <c r="D28" i="1"/>
  <c r="F36" i="1"/>
  <c r="F40" i="1"/>
  <c r="F37" i="1"/>
  <c r="F34" i="1"/>
  <c r="F41" i="1" l="1"/>
  <c r="J41" i="1"/>
</calcChain>
</file>

<file path=xl/sharedStrings.xml><?xml version="1.0" encoding="utf-8"?>
<sst xmlns="http://schemas.openxmlformats.org/spreadsheetml/2006/main" count="281" uniqueCount="105">
  <si>
    <t>Kurstyp</t>
  </si>
  <si>
    <t>Kvinnor</t>
  </si>
  <si>
    <t>Män</t>
  </si>
  <si>
    <t>Allmän kurs</t>
  </si>
  <si>
    <t>Särskild kurs</t>
  </si>
  <si>
    <t>Korta kurser</t>
  </si>
  <si>
    <t>Svenska från dag ett</t>
  </si>
  <si>
    <t>Studiemotivernade folkhögskolekurs (SMF)</t>
  </si>
  <si>
    <t>Etableringskurs</t>
  </si>
  <si>
    <t>Yrkeshögskolekurs</t>
  </si>
  <si>
    <t>Andel kvinnor och män på allmän kurs i Skåne 2024</t>
  </si>
  <si>
    <t>Utbildningsbakgrund på allmän kurs i Skåne</t>
  </si>
  <si>
    <t>Skåne</t>
  </si>
  <si>
    <t>Riket</t>
  </si>
  <si>
    <t>Totalt</t>
  </si>
  <si>
    <t>Unika deltagare per kurstyp i Skåne och Skånes andel</t>
  </si>
  <si>
    <t>Tabell?</t>
  </si>
  <si>
    <t>Skåne:</t>
  </si>
  <si>
    <t>Riket:</t>
  </si>
  <si>
    <t>Två olika cirkeldiagram för att kunna jämföra med varandra?</t>
  </si>
  <si>
    <t>Åldersfördelning på allmän kurs i Skåne</t>
  </si>
  <si>
    <t>Totalt:</t>
  </si>
  <si>
    <t>Två cirkeldiagram för att kunna jämföra med varandra?</t>
  </si>
  <si>
    <t>Andel utrikes- och inrikes födda på allmän kurs i Skåne</t>
  </si>
  <si>
    <t xml:space="preserve"> Andel (%)</t>
  </si>
  <si>
    <t>Inrikes födda:</t>
  </si>
  <si>
    <t>Utrikes födda:</t>
  </si>
  <si>
    <t>Antal:</t>
  </si>
  <si>
    <t xml:space="preserve"> Andel (%):</t>
  </si>
  <si>
    <t>Andel (%):</t>
  </si>
  <si>
    <t>Andel deltagare med funktionsnedsättning på allmän kurs</t>
  </si>
  <si>
    <t>År</t>
  </si>
  <si>
    <t xml:space="preserve">Kvinnor </t>
  </si>
  <si>
    <t>Andel</t>
  </si>
  <si>
    <t>Antal</t>
  </si>
  <si>
    <t>Del av riket</t>
  </si>
  <si>
    <t>65-</t>
  </si>
  <si>
    <t>Del av riket:</t>
  </si>
  <si>
    <t>Uppgift saknas:</t>
  </si>
  <si>
    <t xml:space="preserve">Uppgift saknas: </t>
  </si>
  <si>
    <t>Funktinsnedsatta</t>
  </si>
  <si>
    <t>Andel av kurstyp</t>
  </si>
  <si>
    <t>Funktionsnedsatta</t>
  </si>
  <si>
    <t>Slutsatser:</t>
  </si>
  <si>
    <t>Andel av totalen</t>
  </si>
  <si>
    <t>Andel av totalen:</t>
  </si>
  <si>
    <t xml:space="preserve">Andel av totalen: </t>
  </si>
  <si>
    <t>Riket 2024</t>
  </si>
  <si>
    <t>Något fler kvinnor än män går allmän kurs i skåne än i riket.Så har det varit sedan 2020.</t>
  </si>
  <si>
    <t>Inrikes födda</t>
  </si>
  <si>
    <t>Utrikes födda</t>
  </si>
  <si>
    <t>Uppgift saknas</t>
  </si>
  <si>
    <t>Skåne har lägre andel utrikes födda på AK än riket. Så har det sett ut under de senaste åren.</t>
  </si>
  <si>
    <t>De flesta som går allmän kurs har gått högst grundskola enner motsvarande. Så är det både i riket och i Skåne</t>
  </si>
  <si>
    <t>18-19</t>
  </si>
  <si>
    <t>20-24</t>
  </si>
  <si>
    <t>25-44</t>
  </si>
  <si>
    <t>45-64</t>
  </si>
  <si>
    <t xml:space="preserve">Den största andelen är i åldrarna 20-24 och 25-44 - både i riket och i Skåne. </t>
  </si>
  <si>
    <t>Trots svårigheter att jämföra så är det ungefär så det har sett ut de senaste åren.</t>
  </si>
  <si>
    <t>Skåne har en lägre andel funktionsnedsatta på allmän kurs jämfört med riket</t>
  </si>
  <si>
    <t>Andel av</t>
  </si>
  <si>
    <t>totalen:</t>
  </si>
  <si>
    <t>Skånes andel</t>
  </si>
  <si>
    <t>Kvinnor:</t>
  </si>
  <si>
    <t>Män:</t>
  </si>
  <si>
    <t>Skånes andel av rikets:</t>
  </si>
  <si>
    <t>av rikets:</t>
  </si>
  <si>
    <t>minst 3 år:</t>
  </si>
  <si>
    <t>ej 3 år:</t>
  </si>
  <si>
    <t>Eftergymnasial</t>
  </si>
  <si>
    <t xml:space="preserve">Eftergymnasial, </t>
  </si>
  <si>
    <t xml:space="preserve">Eftergymnasial,  </t>
  </si>
  <si>
    <t>saknas:</t>
  </si>
  <si>
    <t>Uppgift</t>
  </si>
  <si>
    <t xml:space="preserve">Gymnasial: </t>
  </si>
  <si>
    <t xml:space="preserve">Uppgift  </t>
  </si>
  <si>
    <t xml:space="preserve">saknas: </t>
  </si>
  <si>
    <t xml:space="preserve">Del av  </t>
  </si>
  <si>
    <t>riket:</t>
  </si>
  <si>
    <t>Gymnasial:</t>
  </si>
  <si>
    <t>För-</t>
  </si>
  <si>
    <t xml:space="preserve">gymnasial: </t>
  </si>
  <si>
    <t>gymnasial:</t>
  </si>
  <si>
    <t>Högst grundskola,</t>
  </si>
  <si>
    <t>Gymnasial.</t>
  </si>
  <si>
    <t>Gymnasial,</t>
  </si>
  <si>
    <t>motsvarande:</t>
  </si>
  <si>
    <t>3 år:</t>
  </si>
  <si>
    <t>Efter-</t>
  </si>
  <si>
    <t>Skåne 2025</t>
  </si>
  <si>
    <t>2024 hade Skåne en något lägre andel korta kurser (20 procent lägre) än riket.</t>
  </si>
  <si>
    <t>2025 hade Skåne en högre andel allmän kurs (7 procent högre)och särskild kurs (4 procent högre) än riket. Så har det varit även tidigare år.</t>
  </si>
  <si>
    <t xml:space="preserve">16 procent av landets deltagare som går allmän kurs på folkhögskola gör det på en skånsk folkhögskola. </t>
  </si>
  <si>
    <t xml:space="preserve">Nära 13 procent av landets deltagare som går särskildkurs på folkhögskola gör det på en skånsk fol khögskola. </t>
  </si>
  <si>
    <t>Förgymnasial</t>
  </si>
  <si>
    <t>Gymnasial</t>
  </si>
  <si>
    <t>Eftergymnasial, ej 3 år</t>
  </si>
  <si>
    <t>Eftergymnasial, minst 3 år</t>
  </si>
  <si>
    <t>2023 - Skåne</t>
  </si>
  <si>
    <t>2023 - riket</t>
  </si>
  <si>
    <t>Det går inte att jämföra bakåt i tiden uinnan 2024 eftersom uppgifterna därefter tas ur SCB:s utbildningsregister - tidigare hämtades de från folkhögskolonra och rubricerades annorlunda.</t>
  </si>
  <si>
    <t xml:space="preserve">Det går inte att jämföra innan år 2024 eftersom siffrorna då hade ett längre åldersspann. </t>
  </si>
  <si>
    <t>Under 2024 och 2025 hade Skåne en något högre andel med okänd bakgrund än riket. Tidigare år var det tvärtom.</t>
  </si>
  <si>
    <t>Andelen funktionsnedsatta på allmän kurs har sjunkit något i Skåne medan den har ökat något i riket.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</si>
</sst>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2" xfId="0" applyFont="1" applyBorder="1"/>
    <xf numFmtId="164" fontId="0" fillId="0" borderId="0" xfId="0" applyNumberFormat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15" xfId="0" applyBorder="1"/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Antal unika deltagare</a:t>
            </a:r>
            <a:r>
              <a:rPr lang="en-US" baseline="0"/>
              <a:t> i kurser, </a:t>
            </a:r>
            <a:r>
              <a:rPr lang="en-US"/>
              <a:t> Skåne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2-4FBB-B800-1487272777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2-4FBB-B800-1487272777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2-4FBB-B800-1487272777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A2-4FBB-B800-14872727772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EA2-4FBB-B800-14872727772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EA2-4FBB-B800-14872727772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2-4FBB-B800-148727277721}"/>
              </c:ext>
            </c:extLst>
          </c:dPt>
          <c:cat>
            <c:strRef>
              <c:f>'Deltagare per kurstyp'!$B$51:$B$57</c:f>
              <c:strCache>
                <c:ptCount val="7"/>
                <c:pt idx="0">
                  <c:v>Allmän kurs</c:v>
                </c:pt>
                <c:pt idx="1">
                  <c:v>Särskild kurs</c:v>
                </c:pt>
                <c:pt idx="2">
                  <c:v>Korta kurser</c:v>
                </c:pt>
                <c:pt idx="3">
                  <c:v>Svenska från dag ett</c:v>
                </c:pt>
                <c:pt idx="4">
                  <c:v>Studiemotivernade folkhögskolekurs (SMF)</c:v>
                </c:pt>
                <c:pt idx="5">
                  <c:v>Etableringskurs</c:v>
                </c:pt>
                <c:pt idx="6">
                  <c:v>Yrkeshögskolekurs</c:v>
                </c:pt>
              </c:strCache>
            </c:strRef>
          </c:cat>
          <c:val>
            <c:numRef>
              <c:f>'Deltagare per kurstyp'!$C$51:$C$57</c:f>
              <c:numCache>
                <c:formatCode>0.000</c:formatCode>
                <c:ptCount val="7"/>
                <c:pt idx="0">
                  <c:v>0.27200000000000002</c:v>
                </c:pt>
                <c:pt idx="1">
                  <c:v>0.442</c:v>
                </c:pt>
                <c:pt idx="2">
                  <c:v>0.151</c:v>
                </c:pt>
                <c:pt idx="3">
                  <c:v>0</c:v>
                </c:pt>
                <c:pt idx="4">
                  <c:v>0.11700000000000001</c:v>
                </c:pt>
                <c:pt idx="5">
                  <c:v>8.0000000000000002E-3</c:v>
                </c:pt>
                <c:pt idx="6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03-49BD-9CF2-80E0CDDD6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Utrikes och inrikes födda, allmän kurs 2025: Riket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BB-4704-9149-79A0DAE951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BB-4704-9149-79A0DAE951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BB-4704-9149-79A0DAE95197}"/>
              </c:ext>
            </c:extLst>
          </c:dPt>
          <c:cat>
            <c:strRef>
              <c:f>'AK - utrikes och inrikes födda'!$E$39:$G$39</c:f>
              <c:strCache>
                <c:ptCount val="3"/>
                <c:pt idx="0">
                  <c:v>Inrikes födda</c:v>
                </c:pt>
                <c:pt idx="1">
                  <c:v>Utrikes födda</c:v>
                </c:pt>
                <c:pt idx="2">
                  <c:v>Uppgift saknas</c:v>
                </c:pt>
              </c:strCache>
            </c:strRef>
          </c:cat>
          <c:val>
            <c:numRef>
              <c:f>'AK - utrikes och inrikes födda'!$E$40:$G$40</c:f>
              <c:numCache>
                <c:formatCode>General</c:formatCode>
                <c:ptCount val="3"/>
                <c:pt idx="0">
                  <c:v>46.9</c:v>
                </c:pt>
                <c:pt idx="1">
                  <c:v>51.5</c:v>
                </c:pt>
                <c:pt idx="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5-4F59-97D6-172BB499B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Antal</a:t>
            </a:r>
            <a:r>
              <a:rPr lang="en-US" baseline="0"/>
              <a:t> unika deltagare i kurser,</a:t>
            </a:r>
            <a:r>
              <a:rPr lang="en-US"/>
              <a:t> riket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5B-470D-BFFA-DEC6B907F6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5B-470D-BFFA-DEC6B907F6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5B-470D-BFFA-DEC6B907F6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5B-470D-BFFA-DEC6B907F68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E5B-470D-BFFA-DEC6B907F68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E5B-470D-BFFA-DEC6B907F68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E5B-470D-BFFA-DEC6B907F680}"/>
              </c:ext>
            </c:extLst>
          </c:dPt>
          <c:cat>
            <c:strRef>
              <c:f>'Deltagare per kurstyp'!$B$62:$B$68</c:f>
              <c:strCache>
                <c:ptCount val="7"/>
                <c:pt idx="0">
                  <c:v>Allmän kurs</c:v>
                </c:pt>
                <c:pt idx="1">
                  <c:v>Särskild kurs</c:v>
                </c:pt>
                <c:pt idx="2">
                  <c:v>Korta kurser</c:v>
                </c:pt>
                <c:pt idx="3">
                  <c:v>Svenska från dag ett</c:v>
                </c:pt>
                <c:pt idx="4">
                  <c:v>Studiemotivernade folkhögskolekurs (SMF)</c:v>
                </c:pt>
                <c:pt idx="5">
                  <c:v>Etableringskurs</c:v>
                </c:pt>
                <c:pt idx="6">
                  <c:v>Yrkeshögskolekurs</c:v>
                </c:pt>
              </c:strCache>
            </c:strRef>
          </c:cat>
          <c:val>
            <c:numRef>
              <c:f>'Deltagare per kurstyp'!$C$62:$C$68</c:f>
              <c:numCache>
                <c:formatCode>General</c:formatCode>
                <c:ptCount val="7"/>
                <c:pt idx="0">
                  <c:v>0.19500000000000001</c:v>
                </c:pt>
                <c:pt idx="1">
                  <c:v>0.4</c:v>
                </c:pt>
                <c:pt idx="2">
                  <c:v>0.35699999999999998</c:v>
                </c:pt>
                <c:pt idx="3">
                  <c:v>0</c:v>
                </c:pt>
                <c:pt idx="4">
                  <c:v>3.9E-2</c:v>
                </c:pt>
                <c:pt idx="5">
                  <c:v>6.0000000000000001E-3</c:v>
                </c:pt>
                <c:pt idx="6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0-4779-9497-632FB5D9F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Allmän kurs kvinnor och män Skåne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4E-45E6-A802-D5C836180A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4E-45E6-A802-D5C836180A4B}"/>
              </c:ext>
            </c:extLst>
          </c:dPt>
          <c:cat>
            <c:strRef>
              <c:f>'AK - kvinnor och män'!$B$24:$C$24</c:f>
              <c:strCache>
                <c:ptCount val="2"/>
                <c:pt idx="0">
                  <c:v>Kvinnor</c:v>
                </c:pt>
                <c:pt idx="1">
                  <c:v>Män</c:v>
                </c:pt>
              </c:strCache>
            </c:strRef>
          </c:cat>
          <c:val>
            <c:numRef>
              <c:f>'AK - kvinnor och män'!$B$25:$C$25</c:f>
              <c:numCache>
                <c:formatCode>General</c:formatCode>
                <c:ptCount val="2"/>
                <c:pt idx="0">
                  <c:v>0.66700000000000004</c:v>
                </c:pt>
                <c:pt idx="1">
                  <c:v>0.33300000000000002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B-472A-BCDE-2EACECC41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Allmän kurs kvinnor och män riket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1F-4869-807A-D2B93F6DE6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1F-4869-807A-D2B93F6DE67A}"/>
              </c:ext>
            </c:extLst>
          </c:dPt>
          <c:cat>
            <c:strRef>
              <c:f>'AK - kvinnor och män'!$D$24:$E$24</c:f>
              <c:strCache>
                <c:ptCount val="2"/>
                <c:pt idx="0">
                  <c:v>Kvinnor</c:v>
                </c:pt>
                <c:pt idx="1">
                  <c:v>Män</c:v>
                </c:pt>
              </c:strCache>
            </c:strRef>
          </c:cat>
          <c:val>
            <c:numRef>
              <c:f>'AK - kvinnor och män'!$D$25:$E$25</c:f>
              <c:numCache>
                <c:formatCode>General</c:formatCode>
                <c:ptCount val="2"/>
                <c:pt idx="0">
                  <c:v>0.61099999999999999</c:v>
                </c:pt>
                <c:pt idx="1">
                  <c:v>0.38900000000000001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62-495A-AD1A-F888471EE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Utbildningsbakgrund allmän kurs 2025 - Skåne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04-4ECD-9B01-5C5EB9941A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04-4ECD-9B01-5C5EB9941A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04-4ECD-9B01-5C5EB9941A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04-4ECD-9B01-5C5EB9941A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104-4ECD-9B01-5C5EB9941A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104-4ECD-9B01-5C5EB9941A29}"/>
              </c:ext>
            </c:extLst>
          </c:dPt>
          <c:cat>
            <c:strRef>
              <c:f>'AK - utbildningsbakgrund'!$C$55:$C$60</c:f>
              <c:strCache>
                <c:ptCount val="6"/>
                <c:pt idx="0">
                  <c:v>2023 - Skåne</c:v>
                </c:pt>
                <c:pt idx="1">
                  <c:v>Förgymnasial</c:v>
                </c:pt>
                <c:pt idx="2">
                  <c:v>Gymnasial</c:v>
                </c:pt>
                <c:pt idx="3">
                  <c:v>Eftergymnasial, ej 3 år</c:v>
                </c:pt>
                <c:pt idx="4">
                  <c:v>Eftergymnasial, minst 3 år</c:v>
                </c:pt>
                <c:pt idx="5">
                  <c:v>Uppgift saknas</c:v>
                </c:pt>
              </c:strCache>
            </c:strRef>
          </c:cat>
          <c:val>
            <c:numRef>
              <c:f>'AK - utbildningsbakgrund'!$D$55:$D$60</c:f>
              <c:numCache>
                <c:formatCode>General</c:formatCode>
                <c:ptCount val="6"/>
                <c:pt idx="1">
                  <c:v>2064</c:v>
                </c:pt>
                <c:pt idx="2">
                  <c:v>1232</c:v>
                </c:pt>
                <c:pt idx="3">
                  <c:v>250</c:v>
                </c:pt>
                <c:pt idx="4">
                  <c:v>112</c:v>
                </c:pt>
                <c:pt idx="5">
                  <c:v>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A-406D-AFAB-8D63C6F70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Utbildningsbakgrund allmän kirs 2025 - riket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464-4273-A041-55DEBA4C6C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464-4273-A041-55DEBA4C6C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464-4273-A041-55DEBA4C6C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464-4273-A041-55DEBA4C6C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464-4273-A041-55DEBA4C6C04}"/>
              </c:ext>
            </c:extLst>
          </c:dPt>
          <c:cat>
            <c:strRef>
              <c:f>'AK - utbildningsbakgrund'!$C$63:$C$67</c:f>
              <c:strCache>
                <c:ptCount val="5"/>
                <c:pt idx="0">
                  <c:v>Förgymnasial</c:v>
                </c:pt>
                <c:pt idx="1">
                  <c:v>Gymnasial</c:v>
                </c:pt>
                <c:pt idx="2">
                  <c:v>Eftergymnasial, ej 3 år</c:v>
                </c:pt>
                <c:pt idx="3">
                  <c:v>Eftergymnasial, minst 3 år</c:v>
                </c:pt>
                <c:pt idx="4">
                  <c:v>Uppgift saknas</c:v>
                </c:pt>
              </c:strCache>
            </c:strRef>
          </c:cat>
          <c:val>
            <c:numRef>
              <c:f>'AK - utbildningsbakgrund'!$D$63:$D$67</c:f>
              <c:numCache>
                <c:formatCode>General</c:formatCode>
                <c:ptCount val="5"/>
                <c:pt idx="0">
                  <c:v>14362</c:v>
                </c:pt>
                <c:pt idx="1">
                  <c:v>7548</c:v>
                </c:pt>
                <c:pt idx="2">
                  <c:v>971</c:v>
                </c:pt>
                <c:pt idx="3">
                  <c:v>566</c:v>
                </c:pt>
                <c:pt idx="4">
                  <c:v>3098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5-4030-BF6B-862E43DD0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Åldersfördelning allmän kurs 2025 - Skåne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447-465A-A2B4-E73D97D70B5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447-465A-A2B4-E73D97D70B5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447-465A-A2B4-E73D97D70B5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447-465A-A2B4-E73D97D70B5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447-465A-A2B4-E73D97D70B5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447-465A-A2B4-E73D97D70B5F}"/>
              </c:ext>
            </c:extLst>
          </c:dPt>
          <c:cat>
            <c:strRef>
              <c:f>'AK - åldersfördelning'!$U$7:$U$12</c:f>
              <c:strCache>
                <c:ptCount val="6"/>
                <c:pt idx="0">
                  <c:v>-17</c:v>
                </c:pt>
                <c:pt idx="1">
                  <c:v>18-19</c:v>
                </c:pt>
                <c:pt idx="2">
                  <c:v>20-24</c:v>
                </c:pt>
                <c:pt idx="3">
                  <c:v>25-44</c:v>
                </c:pt>
                <c:pt idx="4">
                  <c:v>45-64</c:v>
                </c:pt>
                <c:pt idx="5">
                  <c:v>65</c:v>
                </c:pt>
              </c:strCache>
            </c:strRef>
          </c:cat>
          <c:val>
            <c:numRef>
              <c:f>'AK - åldersfördelning'!$V$7:$V$12</c:f>
              <c:numCache>
                <c:formatCode>General</c:formatCode>
                <c:ptCount val="6"/>
                <c:pt idx="0">
                  <c:v>0</c:v>
                </c:pt>
                <c:pt idx="1">
                  <c:v>8.6999999999999993</c:v>
                </c:pt>
                <c:pt idx="2">
                  <c:v>39.6</c:v>
                </c:pt>
                <c:pt idx="3">
                  <c:v>44.2</c:v>
                </c:pt>
                <c:pt idx="4">
                  <c:v>7.4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2-4C00-AF1B-5908FF667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Åldersfördelning allmän kurs 2025 - riket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C0B-46F4-A58A-E9AD9C06AA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C0B-46F4-A58A-E9AD9C06AA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C0B-46F4-A58A-E9AD9C06AA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C0B-46F4-A58A-E9AD9C06AA1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C0B-46F4-A58A-E9AD9C06AA1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C0B-46F4-A58A-E9AD9C06AA14}"/>
              </c:ext>
            </c:extLst>
          </c:dPt>
          <c:cat>
            <c:strRef>
              <c:f>'AK - åldersfördelning'!$X$7:$X$12</c:f>
              <c:strCache>
                <c:ptCount val="6"/>
                <c:pt idx="0">
                  <c:v>-17</c:v>
                </c:pt>
                <c:pt idx="1">
                  <c:v>18-19</c:v>
                </c:pt>
                <c:pt idx="2">
                  <c:v>20-24</c:v>
                </c:pt>
                <c:pt idx="3">
                  <c:v>25-44</c:v>
                </c:pt>
                <c:pt idx="4">
                  <c:v>45-64</c:v>
                </c:pt>
                <c:pt idx="5">
                  <c:v>65</c:v>
                </c:pt>
              </c:strCache>
            </c:strRef>
          </c:cat>
          <c:val>
            <c:numRef>
              <c:f>'AK - åldersfördelning'!$Y$7:$Y$12</c:f>
              <c:numCache>
                <c:formatCode>General</c:formatCode>
                <c:ptCount val="6"/>
                <c:pt idx="0">
                  <c:v>0</c:v>
                </c:pt>
                <c:pt idx="1">
                  <c:v>10.6</c:v>
                </c:pt>
                <c:pt idx="2">
                  <c:v>45.3</c:v>
                </c:pt>
                <c:pt idx="3">
                  <c:v>37</c:v>
                </c:pt>
                <c:pt idx="4">
                  <c:v>6.3</c:v>
                </c:pt>
                <c:pt idx="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5-4CBD-91E5-A7D28CA7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Utrikes</a:t>
            </a:r>
            <a:r>
              <a:rPr lang="en-US" baseline="0"/>
              <a:t> och inrikes födda, a</a:t>
            </a:r>
            <a:r>
              <a:rPr lang="en-US"/>
              <a:t>llmän kurs 2025: Skåne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6A-4206-A678-B859751CDD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6A-4206-A678-B859751CDD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D6A-4206-A678-B859751CDD01}"/>
              </c:ext>
            </c:extLst>
          </c:dPt>
          <c:cat>
            <c:strRef>
              <c:f>'AK - utrikes och inrikes födda'!$B$39:$D$39</c:f>
              <c:strCache>
                <c:ptCount val="3"/>
                <c:pt idx="0">
                  <c:v>Inrikes födda</c:v>
                </c:pt>
                <c:pt idx="1">
                  <c:v>Utrikes födda</c:v>
                </c:pt>
                <c:pt idx="2">
                  <c:v>Uppgift saknas</c:v>
                </c:pt>
              </c:strCache>
            </c:strRef>
          </c:cat>
          <c:val>
            <c:numRef>
              <c:f>'AK - utrikes och inrikes födda'!$B$40:$D$40</c:f>
              <c:numCache>
                <c:formatCode>General</c:formatCode>
                <c:ptCount val="3"/>
                <c:pt idx="0">
                  <c:v>58.5</c:v>
                </c:pt>
                <c:pt idx="1">
                  <c:v>39.1</c:v>
                </c:pt>
                <c:pt idx="2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3-47A1-BA85-AC0BCEA15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49</xdr:row>
      <xdr:rowOff>106361</xdr:rowOff>
    </xdr:from>
    <xdr:to>
      <xdr:col>9</xdr:col>
      <xdr:colOff>546099</xdr:colOff>
      <xdr:row>67</xdr:row>
      <xdr:rowOff>38099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85AB727-7C8D-F942-EBE1-1896A41CD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507999</xdr:colOff>
      <xdr:row>49</xdr:row>
      <xdr:rowOff>133350</xdr:rowOff>
    </xdr:from>
    <xdr:to>
      <xdr:col>17</xdr:col>
      <xdr:colOff>104775</xdr:colOff>
      <xdr:row>67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8FD0588-A93C-D1F2-49E9-B9BE94385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476250</xdr:colOff>
      <xdr:row>11</xdr:row>
      <xdr:rowOff>55562</xdr:rowOff>
    </xdr:from>
    <xdr:to>
      <xdr:col>20</xdr:col>
      <xdr:colOff>171450</xdr:colOff>
      <xdr:row>27</xdr:row>
      <xdr:rowOff>46037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22B82FC-EA68-EA58-BDB7-760C7B7EC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53975</xdr:colOff>
      <xdr:row>11</xdr:row>
      <xdr:rowOff>17462</xdr:rowOff>
    </xdr:from>
    <xdr:to>
      <xdr:col>28</xdr:col>
      <xdr:colOff>358775</xdr:colOff>
      <xdr:row>26</xdr:row>
      <xdr:rowOff>49212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D43D699-0E29-ADC3-9256-37BEBEB7E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</xdr:colOff>
      <xdr:row>36</xdr:row>
      <xdr:rowOff>42862</xdr:rowOff>
    </xdr:from>
    <xdr:to>
      <xdr:col>8</xdr:col>
      <xdr:colOff>280987</xdr:colOff>
      <xdr:row>50</xdr:row>
      <xdr:rowOff>119062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4BFBE8F4-C402-7F1D-559B-DE7576E46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338137</xdr:colOff>
      <xdr:row>36</xdr:row>
      <xdr:rowOff>33337</xdr:rowOff>
    </xdr:from>
    <xdr:to>
      <xdr:col>16</xdr:col>
      <xdr:colOff>33337</xdr:colOff>
      <xdr:row>50</xdr:row>
      <xdr:rowOff>109537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B9FA7722-FF08-4C48-F67C-A64BA7B30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519112</xdr:colOff>
      <xdr:row>17</xdr:row>
      <xdr:rowOff>23812</xdr:rowOff>
    </xdr:from>
    <xdr:to>
      <xdr:col>18</xdr:col>
      <xdr:colOff>376237</xdr:colOff>
      <xdr:row>31</xdr:row>
      <xdr:rowOff>100012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FC760C65-C64C-725A-A695-E7382882A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4762</xdr:colOff>
      <xdr:row>17</xdr:row>
      <xdr:rowOff>4762</xdr:rowOff>
    </xdr:from>
    <xdr:to>
      <xdr:col>26</xdr:col>
      <xdr:colOff>309562</xdr:colOff>
      <xdr:row>31</xdr:row>
      <xdr:rowOff>80962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473A44A9-3608-E445-BAC9-F6D35AAD9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111125</xdr:colOff>
      <xdr:row>5</xdr:row>
      <xdr:rowOff>55562</xdr:rowOff>
    </xdr:from>
    <xdr:to>
      <xdr:col>18</xdr:col>
      <xdr:colOff>415925</xdr:colOff>
      <xdr:row>20</xdr:row>
      <xdr:rowOff>96837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EA93538-6ABA-1809-33B3-D5C1363E6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82550</xdr:colOff>
      <xdr:row>22</xdr:row>
      <xdr:rowOff>65087</xdr:rowOff>
    </xdr:from>
    <xdr:to>
      <xdr:col>18</xdr:col>
      <xdr:colOff>387350</xdr:colOff>
      <xdr:row>36</xdr:row>
      <xdr:rowOff>115887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B157132-F1EA-85EE-BD5C-2905C4B90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9E7D0-CBA0-45C0-BF5F-5012421EE4B8}">
  <dimension ref="B2:N69"/>
  <sheetViews>
    <sheetView topLeftCell="A38" workbookViewId="0">
      <selection activeCell="I46" sqref="I46"/>
    </sheetView>
  </sheetViews>
  <sheetFormatPr defaultRowHeight="15" x14ac:dyDescent="0.25"/>
  <cols>
    <col min="2" max="2" width="38.28515625" customWidth="1"/>
    <col min="3" max="3" width="9.140625" customWidth="1"/>
    <col min="4" max="4" width="8.5703125" customWidth="1"/>
    <col min="5" max="5" width="7.7109375" customWidth="1"/>
    <col min="6" max="6" width="8.28515625" customWidth="1"/>
    <col min="7" max="7" width="8.7109375" customWidth="1"/>
    <col min="8" max="8" width="12.28515625" customWidth="1"/>
    <col min="9" max="9" width="9.7109375" customWidth="1"/>
    <col min="10" max="10" width="10.28515625" customWidth="1"/>
    <col min="11" max="11" width="15" customWidth="1"/>
  </cols>
  <sheetData>
    <row r="2" spans="2:11" ht="24" x14ac:dyDescent="0.4">
      <c r="B2" s="1" t="s">
        <v>15</v>
      </c>
      <c r="C2" s="1"/>
      <c r="D2" s="1"/>
      <c r="E2" s="1"/>
      <c r="F2" s="1"/>
    </row>
    <row r="3" spans="2:11" ht="16.149999999999999" customHeight="1" x14ac:dyDescent="0.4">
      <c r="B3" s="1"/>
      <c r="C3" s="1"/>
      <c r="D3" s="1"/>
      <c r="E3" s="1"/>
      <c r="F3" s="1"/>
    </row>
    <row r="4" spans="2:11" ht="15" customHeight="1" x14ac:dyDescent="0.25">
      <c r="B4">
        <v>2025</v>
      </c>
    </row>
    <row r="5" spans="2:11" ht="15" customHeight="1" x14ac:dyDescent="0.25">
      <c r="C5" t="s">
        <v>12</v>
      </c>
      <c r="G5" t="s">
        <v>13</v>
      </c>
    </row>
    <row r="6" spans="2:11" ht="15" customHeight="1" x14ac:dyDescent="0.25">
      <c r="B6" s="3"/>
      <c r="D6" t="s">
        <v>61</v>
      </c>
      <c r="E6" s="3"/>
      <c r="H6" t="s">
        <v>61</v>
      </c>
      <c r="K6" t="s">
        <v>63</v>
      </c>
    </row>
    <row r="7" spans="2:11" ht="15" customHeight="1" x14ac:dyDescent="0.25">
      <c r="B7" s="4" t="s">
        <v>0</v>
      </c>
      <c r="C7" s="2" t="s">
        <v>27</v>
      </c>
      <c r="D7" s="2" t="s">
        <v>62</v>
      </c>
      <c r="E7" s="4"/>
      <c r="F7" s="2"/>
      <c r="G7" s="2" t="s">
        <v>27</v>
      </c>
      <c r="H7" s="4" t="s">
        <v>62</v>
      </c>
      <c r="I7" s="6"/>
      <c r="J7" s="2"/>
      <c r="K7" s="2" t="s">
        <v>67</v>
      </c>
    </row>
    <row r="8" spans="2:11" ht="15" customHeight="1" x14ac:dyDescent="0.25">
      <c r="B8" s="3" t="s">
        <v>3</v>
      </c>
      <c r="C8">
        <v>2846</v>
      </c>
      <c r="D8" s="17">
        <f>(C8/C15)</f>
        <v>0.2716167207482344</v>
      </c>
      <c r="E8" s="3"/>
      <c r="G8">
        <v>17809</v>
      </c>
      <c r="H8" s="19">
        <f>(G8/G15)</f>
        <v>0.19505169543503023</v>
      </c>
      <c r="K8" s="17">
        <f>(C8/G8)</f>
        <v>0.15980683923858724</v>
      </c>
    </row>
    <row r="9" spans="2:11" ht="15" customHeight="1" x14ac:dyDescent="0.25">
      <c r="B9" s="3" t="s">
        <v>4</v>
      </c>
      <c r="C9">
        <v>4629</v>
      </c>
      <c r="D9" s="17">
        <f>(C9/C15)</f>
        <v>0.44178278297384999</v>
      </c>
      <c r="E9" s="3"/>
      <c r="G9">
        <v>36494</v>
      </c>
      <c r="H9" s="19">
        <f>(G9/G15)</f>
        <v>0.39969771313414526</v>
      </c>
      <c r="K9" s="17">
        <f>(C9/G9)</f>
        <v>0.12684276867430264</v>
      </c>
    </row>
    <row r="10" spans="2:11" ht="15" customHeight="1" x14ac:dyDescent="0.25">
      <c r="B10" s="3" t="s">
        <v>5</v>
      </c>
      <c r="C10">
        <v>1580</v>
      </c>
      <c r="D10" s="17">
        <f>(C10/C15)</f>
        <v>0.15079213590379845</v>
      </c>
      <c r="E10" s="3"/>
      <c r="G10">
        <v>32606</v>
      </c>
      <c r="H10" s="19">
        <f>(G10/G15)</f>
        <v>0.357114693770262</v>
      </c>
      <c r="K10" s="17">
        <f>(C10/G10)</f>
        <v>4.8457339140035575E-2</v>
      </c>
    </row>
    <row r="11" spans="2:11" ht="15" customHeight="1" x14ac:dyDescent="0.25">
      <c r="B11" s="3" t="s">
        <v>6</v>
      </c>
      <c r="C11">
        <v>0</v>
      </c>
      <c r="D11" s="17">
        <f>(C11/C15)</f>
        <v>0</v>
      </c>
      <c r="E11" s="3"/>
      <c r="G11">
        <v>0</v>
      </c>
      <c r="H11" s="19">
        <f>(G11/G15)</f>
        <v>0</v>
      </c>
      <c r="K11" s="17">
        <v>0</v>
      </c>
    </row>
    <row r="12" spans="2:11" ht="15" customHeight="1" x14ac:dyDescent="0.25">
      <c r="B12" s="3" t="s">
        <v>7</v>
      </c>
      <c r="C12">
        <v>1228</v>
      </c>
      <c r="D12" s="17">
        <f>(C12/C15)</f>
        <v>0.11719793853788892</v>
      </c>
      <c r="E12" s="3"/>
      <c r="G12">
        <v>3541</v>
      </c>
      <c r="H12" s="19">
        <f>(G12/G15)</f>
        <v>3.8782528695347408E-2</v>
      </c>
      <c r="K12" s="17">
        <f>(C12/G12)</f>
        <v>0.34679469076532055</v>
      </c>
    </row>
    <row r="13" spans="2:11" ht="12.6" customHeight="1" x14ac:dyDescent="0.25">
      <c r="B13" s="3" t="s">
        <v>8</v>
      </c>
      <c r="C13">
        <v>85</v>
      </c>
      <c r="D13" s="17">
        <f>(C13/C15)</f>
        <v>8.1122351593815607E-3</v>
      </c>
      <c r="E13" s="3"/>
      <c r="G13">
        <v>593</v>
      </c>
      <c r="H13" s="19">
        <f>(G13/G15)</f>
        <v>6.4947866468062733E-3</v>
      </c>
      <c r="K13" s="17">
        <f>(C13/G13)</f>
        <v>0.14333895446880271</v>
      </c>
    </row>
    <row r="14" spans="2:11" ht="13.15" customHeight="1" x14ac:dyDescent="0.25">
      <c r="B14" s="4" t="s">
        <v>9</v>
      </c>
      <c r="C14" s="2">
        <v>110</v>
      </c>
      <c r="D14" s="18">
        <f>(C14/C15)</f>
        <v>1.0498186676846726E-2</v>
      </c>
      <c r="E14" s="4"/>
      <c r="F14" s="2"/>
      <c r="G14" s="2">
        <v>261</v>
      </c>
      <c r="H14" s="20">
        <f>(G14/G15)</f>
        <v>2.858582318408832E-3</v>
      </c>
      <c r="I14" s="6"/>
      <c r="J14" s="2"/>
      <c r="K14" s="18">
        <f>(C14/G14)</f>
        <v>0.42145593869731801</v>
      </c>
    </row>
    <row r="15" spans="2:11" ht="13.9" customHeight="1" x14ac:dyDescent="0.25">
      <c r="B15" s="3" t="s">
        <v>14</v>
      </c>
      <c r="C15">
        <f>SUM(C8:C14)</f>
        <v>10478</v>
      </c>
      <c r="D15">
        <f>SUM(D8:D14)</f>
        <v>1</v>
      </c>
      <c r="E15" s="3"/>
      <c r="G15">
        <f>SUM(G8:G14)</f>
        <v>91304</v>
      </c>
      <c r="H15" s="3">
        <f>SUM(H8:H14)</f>
        <v>0.99999999999999989</v>
      </c>
      <c r="K15" s="17">
        <f>(C15/G15)</f>
        <v>0.11475948479803733</v>
      </c>
    </row>
    <row r="16" spans="2:11" ht="13.9" customHeight="1" x14ac:dyDescent="0.25">
      <c r="K16" s="17"/>
    </row>
    <row r="17" spans="2:14" x14ac:dyDescent="0.25">
      <c r="B17">
        <v>2024</v>
      </c>
    </row>
    <row r="18" spans="2:14" x14ac:dyDescent="0.25">
      <c r="C18" t="s">
        <v>12</v>
      </c>
      <c r="G18" t="s">
        <v>13</v>
      </c>
    </row>
    <row r="19" spans="2:14" x14ac:dyDescent="0.25">
      <c r="B19" s="3"/>
      <c r="D19" t="s">
        <v>61</v>
      </c>
      <c r="E19" s="3"/>
      <c r="H19" t="s">
        <v>61</v>
      </c>
      <c r="K19" t="s">
        <v>63</v>
      </c>
    </row>
    <row r="20" spans="2:14" x14ac:dyDescent="0.25">
      <c r="B20" s="4" t="s">
        <v>0</v>
      </c>
      <c r="C20" s="2" t="s">
        <v>27</v>
      </c>
      <c r="D20" s="2" t="s">
        <v>62</v>
      </c>
      <c r="E20" s="4"/>
      <c r="F20" s="2"/>
      <c r="G20" s="2" t="s">
        <v>27</v>
      </c>
      <c r="H20" s="4" t="s">
        <v>62</v>
      </c>
      <c r="I20" s="6"/>
      <c r="J20" s="2"/>
      <c r="K20" s="2" t="s">
        <v>67</v>
      </c>
      <c r="N20" t="s">
        <v>16</v>
      </c>
    </row>
    <row r="21" spans="2:14" x14ac:dyDescent="0.25">
      <c r="B21" s="3" t="s">
        <v>3</v>
      </c>
      <c r="C21">
        <v>2835</v>
      </c>
      <c r="D21" s="17">
        <f>(C21/C28)</f>
        <v>0.25937785910338518</v>
      </c>
      <c r="E21" s="3"/>
      <c r="G21">
        <v>18001</v>
      </c>
      <c r="H21" s="19">
        <f>(G21/G28)</f>
        <v>0.19182446904871006</v>
      </c>
      <c r="K21" s="17">
        <f>(C21/G21)</f>
        <v>0.15749125048608412</v>
      </c>
    </row>
    <row r="22" spans="2:14" x14ac:dyDescent="0.25">
      <c r="B22" s="3" t="s">
        <v>4</v>
      </c>
      <c r="C22">
        <v>4761</v>
      </c>
      <c r="D22" s="17">
        <f>(C22/C28)</f>
        <v>0.43559011893870081</v>
      </c>
      <c r="E22" s="3"/>
      <c r="G22">
        <v>37073</v>
      </c>
      <c r="H22" s="19">
        <f>(G22/G28)</f>
        <v>0.39506185995460408</v>
      </c>
      <c r="K22" s="17">
        <f>(C22/G22)</f>
        <v>0.12842230194481158</v>
      </c>
    </row>
    <row r="23" spans="2:14" x14ac:dyDescent="0.25">
      <c r="B23" s="3" t="s">
        <v>5</v>
      </c>
      <c r="C23">
        <v>1866</v>
      </c>
      <c r="D23" s="17">
        <f>(C23/C28)</f>
        <v>0.17072278133577309</v>
      </c>
      <c r="E23" s="3"/>
      <c r="G23">
        <v>34146</v>
      </c>
      <c r="H23" s="19">
        <f>(G23/G28)</f>
        <v>0.36387080274080624</v>
      </c>
      <c r="K23" s="17">
        <f>(C23/G23)</f>
        <v>5.4647689334036201E-2</v>
      </c>
    </row>
    <row r="24" spans="2:14" x14ac:dyDescent="0.25">
      <c r="B24" s="3" t="s">
        <v>6</v>
      </c>
      <c r="C24">
        <v>0</v>
      </c>
      <c r="D24" s="17">
        <f>(C24/C28)</f>
        <v>0</v>
      </c>
      <c r="E24" s="3"/>
      <c r="G24">
        <v>0</v>
      </c>
      <c r="H24" s="19">
        <f>(G24/G28)</f>
        <v>0</v>
      </c>
      <c r="K24" s="17">
        <v>0</v>
      </c>
    </row>
    <row r="25" spans="2:14" x14ac:dyDescent="0.25">
      <c r="B25" s="3" t="s">
        <v>7</v>
      </c>
      <c r="C25">
        <v>1304</v>
      </c>
      <c r="D25" s="17">
        <f>(C25/C28)</f>
        <v>0.11930466605672461</v>
      </c>
      <c r="E25" s="3"/>
      <c r="G25">
        <v>3773</v>
      </c>
      <c r="H25" s="19">
        <f>(G25/G28)</f>
        <v>4.0206306411909504E-2</v>
      </c>
      <c r="K25" s="17">
        <f>(C25/G25)</f>
        <v>0.34561357010336602</v>
      </c>
    </row>
    <row r="26" spans="2:14" x14ac:dyDescent="0.25">
      <c r="B26" s="3" t="s">
        <v>8</v>
      </c>
      <c r="C26">
        <v>81</v>
      </c>
      <c r="D26" s="17">
        <f>(C26/C28)</f>
        <v>7.4107959743824336E-3</v>
      </c>
      <c r="E26" s="3"/>
      <c r="G26">
        <v>620</v>
      </c>
      <c r="H26" s="19">
        <f>(G26/G28)</f>
        <v>6.6069202161102292E-3</v>
      </c>
      <c r="K26" s="17">
        <f>(C26/G26)</f>
        <v>0.13064516129032258</v>
      </c>
    </row>
    <row r="27" spans="2:14" x14ac:dyDescent="0.25">
      <c r="B27" s="4" t="s">
        <v>9</v>
      </c>
      <c r="C27" s="2">
        <v>83</v>
      </c>
      <c r="D27" s="18">
        <f>(C27/C28)</f>
        <v>7.5937785910338519E-3</v>
      </c>
      <c r="E27" s="4"/>
      <c r="F27" s="2"/>
      <c r="G27" s="2">
        <v>228</v>
      </c>
      <c r="H27" s="20">
        <f>(G27/G28)</f>
        <v>2.4296416278598906E-3</v>
      </c>
      <c r="I27" s="6"/>
      <c r="J27" s="2"/>
      <c r="K27" s="18">
        <f>(C27/G27)</f>
        <v>0.36403508771929827</v>
      </c>
    </row>
    <row r="28" spans="2:14" x14ac:dyDescent="0.25">
      <c r="B28" s="3" t="s">
        <v>14</v>
      </c>
      <c r="C28">
        <f>SUM(C21:C27)</f>
        <v>10930</v>
      </c>
      <c r="D28">
        <f>SUM(D21:D27)</f>
        <v>1</v>
      </c>
      <c r="E28" s="3"/>
      <c r="G28">
        <f>SUM(G21:G27)</f>
        <v>93841</v>
      </c>
      <c r="H28" s="3">
        <f>SUM(H21:H27)</f>
        <v>0.99999999999999989</v>
      </c>
      <c r="K28" s="17">
        <f>(C28/G28)</f>
        <v>0.11647360961626581</v>
      </c>
    </row>
    <row r="31" spans="2:14" x14ac:dyDescent="0.25">
      <c r="B31">
        <v>2023</v>
      </c>
    </row>
    <row r="32" spans="2:14" ht="13.15" customHeight="1" x14ac:dyDescent="0.4">
      <c r="B32" s="1"/>
      <c r="C32" t="s">
        <v>12</v>
      </c>
      <c r="F32" s="3"/>
      <c r="G32" t="s">
        <v>13</v>
      </c>
    </row>
    <row r="33" spans="2:11" x14ac:dyDescent="0.25">
      <c r="B33" s="4" t="s">
        <v>0</v>
      </c>
      <c r="C33" s="2" t="s">
        <v>64</v>
      </c>
      <c r="D33" s="2" t="s">
        <v>65</v>
      </c>
      <c r="E33" s="2" t="s">
        <v>21</v>
      </c>
      <c r="F33" s="4" t="s">
        <v>46</v>
      </c>
      <c r="G33" s="2" t="s">
        <v>64</v>
      </c>
      <c r="H33" s="2" t="s">
        <v>65</v>
      </c>
      <c r="I33" s="2" t="s">
        <v>21</v>
      </c>
      <c r="J33" s="4" t="s">
        <v>45</v>
      </c>
      <c r="K33" s="2" t="s">
        <v>66</v>
      </c>
    </row>
    <row r="34" spans="2:11" x14ac:dyDescent="0.25">
      <c r="B34" s="3" t="s">
        <v>3</v>
      </c>
      <c r="C34">
        <v>1800</v>
      </c>
      <c r="D34">
        <v>1082</v>
      </c>
      <c r="E34">
        <f>SUM(C34:D34)</f>
        <v>2882</v>
      </c>
      <c r="F34" s="19">
        <f>(E34/E41)</f>
        <v>0.2462616423139366</v>
      </c>
      <c r="G34">
        <v>11810</v>
      </c>
      <c r="H34">
        <v>8254</v>
      </c>
      <c r="I34">
        <f>SUM(G34:H34)</f>
        <v>20064</v>
      </c>
      <c r="J34" s="19">
        <f>(I34/I41)</f>
        <v>0.19536894584120432</v>
      </c>
      <c r="K34" s="17">
        <f>(E34/I34)</f>
        <v>0.14364035087719298</v>
      </c>
    </row>
    <row r="35" spans="2:11" x14ac:dyDescent="0.25">
      <c r="B35" s="3" t="s">
        <v>4</v>
      </c>
      <c r="C35">
        <v>3558</v>
      </c>
      <c r="D35">
        <v>1743</v>
      </c>
      <c r="E35">
        <f t="shared" ref="E35:E40" si="0">SUM(C35:D35)</f>
        <v>5301</v>
      </c>
      <c r="F35" s="19">
        <f>(E35/E41)</f>
        <v>0.45296077928736223</v>
      </c>
      <c r="G35">
        <v>25417</v>
      </c>
      <c r="H35">
        <v>11553</v>
      </c>
      <c r="I35">
        <f t="shared" ref="I35:I40" si="1">SUM(G35:H35)</f>
        <v>36970</v>
      </c>
      <c r="J35" s="19">
        <f>(I35/I41)</f>
        <v>0.35998753627139768</v>
      </c>
      <c r="K35" s="17">
        <f t="shared" ref="K35:K40" si="2">(E35/I35)</f>
        <v>0.14338652961860968</v>
      </c>
    </row>
    <row r="36" spans="2:11" x14ac:dyDescent="0.25">
      <c r="B36" s="3" t="s">
        <v>5</v>
      </c>
      <c r="C36">
        <v>1370</v>
      </c>
      <c r="D36">
        <v>647</v>
      </c>
      <c r="E36">
        <f t="shared" si="0"/>
        <v>2017</v>
      </c>
      <c r="F36" s="19">
        <f>(E36/E41)</f>
        <v>0.17234897034948304</v>
      </c>
      <c r="G36">
        <v>24577</v>
      </c>
      <c r="H36">
        <v>14570</v>
      </c>
      <c r="I36">
        <f t="shared" si="1"/>
        <v>39147</v>
      </c>
      <c r="J36" s="19">
        <f>(I36/I41)</f>
        <v>0.38118561218329472</v>
      </c>
      <c r="K36" s="17">
        <f t="shared" si="2"/>
        <v>5.1523743837331083E-2</v>
      </c>
    </row>
    <row r="37" spans="2:11" x14ac:dyDescent="0.25">
      <c r="B37" s="3" t="s">
        <v>6</v>
      </c>
      <c r="C37">
        <v>68</v>
      </c>
      <c r="D37">
        <v>50</v>
      </c>
      <c r="E37">
        <f t="shared" si="0"/>
        <v>118</v>
      </c>
      <c r="F37" s="19">
        <f>(E37/E41)</f>
        <v>1.0082884730411006E-2</v>
      </c>
      <c r="G37">
        <v>1430</v>
      </c>
      <c r="H37">
        <v>595</v>
      </c>
      <c r="I37">
        <f t="shared" si="1"/>
        <v>2025</v>
      </c>
      <c r="J37" s="19">
        <f>(I37/I41)</f>
        <v>1.9718008140372743E-2</v>
      </c>
      <c r="K37" s="17">
        <f t="shared" si="2"/>
        <v>5.8271604938271604E-2</v>
      </c>
    </row>
    <row r="38" spans="2:11" x14ac:dyDescent="0.25">
      <c r="B38" s="3" t="s">
        <v>7</v>
      </c>
      <c r="C38">
        <v>742</v>
      </c>
      <c r="D38">
        <v>478</v>
      </c>
      <c r="E38">
        <f t="shared" si="0"/>
        <v>1220</v>
      </c>
      <c r="F38" s="19">
        <f>(E38/E41)</f>
        <v>0.10424677433136803</v>
      </c>
      <c r="G38">
        <v>1834</v>
      </c>
      <c r="H38">
        <v>1386</v>
      </c>
      <c r="I38">
        <f t="shared" si="1"/>
        <v>3220</v>
      </c>
      <c r="J38" s="19">
        <f>(I38/I41)</f>
        <v>3.1354067265185304E-2</v>
      </c>
      <c r="K38" s="17">
        <f t="shared" si="2"/>
        <v>0.37888198757763975</v>
      </c>
    </row>
    <row r="39" spans="2:11" x14ac:dyDescent="0.25">
      <c r="B39" s="3" t="s">
        <v>8</v>
      </c>
      <c r="C39">
        <v>50</v>
      </c>
      <c r="D39">
        <v>35</v>
      </c>
      <c r="E39">
        <f t="shared" si="0"/>
        <v>85</v>
      </c>
      <c r="F39" s="19">
        <f>(E39/E41)</f>
        <v>7.2630949329231817E-3</v>
      </c>
      <c r="G39">
        <v>582</v>
      </c>
      <c r="H39">
        <v>429</v>
      </c>
      <c r="I39">
        <f t="shared" si="1"/>
        <v>1011</v>
      </c>
      <c r="J39" s="19">
        <f>(I39/I41)</f>
        <v>9.8443981382305406E-3</v>
      </c>
      <c r="K39" s="17">
        <f t="shared" si="2"/>
        <v>8.4075173095944603E-2</v>
      </c>
    </row>
    <row r="40" spans="2:11" x14ac:dyDescent="0.25">
      <c r="B40" s="4" t="s">
        <v>9</v>
      </c>
      <c r="C40" s="2">
        <v>65</v>
      </c>
      <c r="D40" s="2">
        <v>15</v>
      </c>
      <c r="E40" s="2">
        <f t="shared" si="0"/>
        <v>80</v>
      </c>
      <c r="F40" s="20">
        <f>(E40/E41)</f>
        <v>6.8358540545159358E-3</v>
      </c>
      <c r="G40" s="2">
        <v>167</v>
      </c>
      <c r="H40" s="2">
        <v>94</v>
      </c>
      <c r="I40" s="2">
        <f t="shared" si="1"/>
        <v>261</v>
      </c>
      <c r="J40" s="20">
        <f>(I40/I41)</f>
        <v>2.5414321603147091E-3</v>
      </c>
      <c r="K40" s="18">
        <f t="shared" si="2"/>
        <v>0.3065134099616858</v>
      </c>
    </row>
    <row r="41" spans="2:11" x14ac:dyDescent="0.25">
      <c r="B41" s="3" t="s">
        <v>14</v>
      </c>
      <c r="C41">
        <f t="shared" ref="C41:J41" si="3">SUM(C34:C40)</f>
        <v>7653</v>
      </c>
      <c r="D41">
        <f t="shared" si="3"/>
        <v>4050</v>
      </c>
      <c r="E41">
        <f t="shared" si="3"/>
        <v>11703</v>
      </c>
      <c r="F41" s="3">
        <f t="shared" si="3"/>
        <v>0.99999999999999989</v>
      </c>
      <c r="G41">
        <f t="shared" si="3"/>
        <v>65817</v>
      </c>
      <c r="H41">
        <f t="shared" si="3"/>
        <v>36881</v>
      </c>
      <c r="I41">
        <f t="shared" si="3"/>
        <v>102698</v>
      </c>
      <c r="J41" s="3">
        <f t="shared" si="3"/>
        <v>1</v>
      </c>
      <c r="K41" s="17">
        <f>(C41/G41)</f>
        <v>0.11627694972423538</v>
      </c>
    </row>
    <row r="43" spans="2:11" x14ac:dyDescent="0.25">
      <c r="B43" t="s">
        <v>43</v>
      </c>
    </row>
    <row r="44" spans="2:11" x14ac:dyDescent="0.25">
      <c r="B44" t="s">
        <v>92</v>
      </c>
    </row>
    <row r="45" spans="2:11" x14ac:dyDescent="0.25">
      <c r="B45" t="s">
        <v>91</v>
      </c>
    </row>
    <row r="46" spans="2:11" x14ac:dyDescent="0.25">
      <c r="B46" t="s">
        <v>94</v>
      </c>
    </row>
    <row r="47" spans="2:11" x14ac:dyDescent="0.25">
      <c r="B47" t="s">
        <v>93</v>
      </c>
    </row>
    <row r="49" spans="2:3" x14ac:dyDescent="0.25">
      <c r="B49" t="s">
        <v>90</v>
      </c>
    </row>
    <row r="50" spans="2:3" x14ac:dyDescent="0.25">
      <c r="B50" s="4" t="s">
        <v>0</v>
      </c>
      <c r="C50" s="2" t="s">
        <v>44</v>
      </c>
    </row>
    <row r="51" spans="2:3" x14ac:dyDescent="0.25">
      <c r="B51" s="3" t="s">
        <v>3</v>
      </c>
      <c r="C51" s="17">
        <v>0.27200000000000002</v>
      </c>
    </row>
    <row r="52" spans="2:3" x14ac:dyDescent="0.25">
      <c r="B52" s="3" t="s">
        <v>4</v>
      </c>
      <c r="C52" s="17">
        <v>0.442</v>
      </c>
    </row>
    <row r="53" spans="2:3" x14ac:dyDescent="0.25">
      <c r="B53" s="3" t="s">
        <v>5</v>
      </c>
      <c r="C53" s="17">
        <v>0.151</v>
      </c>
    </row>
    <row r="54" spans="2:3" x14ac:dyDescent="0.25">
      <c r="B54" s="3" t="s">
        <v>6</v>
      </c>
      <c r="C54" s="17">
        <v>0</v>
      </c>
    </row>
    <row r="55" spans="2:3" x14ac:dyDescent="0.25">
      <c r="B55" s="3" t="s">
        <v>7</v>
      </c>
      <c r="C55" s="17">
        <v>0.11700000000000001</v>
      </c>
    </row>
    <row r="56" spans="2:3" x14ac:dyDescent="0.25">
      <c r="B56" s="3" t="s">
        <v>8</v>
      </c>
      <c r="C56" s="17">
        <v>8.0000000000000002E-3</v>
      </c>
    </row>
    <row r="57" spans="2:3" x14ac:dyDescent="0.25">
      <c r="B57" s="4" t="s">
        <v>9</v>
      </c>
      <c r="C57" s="18">
        <v>0.01</v>
      </c>
    </row>
    <row r="58" spans="2:3" x14ac:dyDescent="0.25">
      <c r="B58" s="3" t="s">
        <v>14</v>
      </c>
      <c r="C58" s="17">
        <f>SUM(C51:C57)</f>
        <v>1</v>
      </c>
    </row>
    <row r="60" spans="2:3" x14ac:dyDescent="0.25">
      <c r="B60" t="s">
        <v>47</v>
      </c>
    </row>
    <row r="61" spans="2:3" x14ac:dyDescent="0.25">
      <c r="B61" s="4" t="s">
        <v>0</v>
      </c>
      <c r="C61" s="6" t="s">
        <v>44</v>
      </c>
    </row>
    <row r="62" spans="2:3" x14ac:dyDescent="0.25">
      <c r="B62" s="3" t="s">
        <v>3</v>
      </c>
      <c r="C62">
        <v>0.19500000000000001</v>
      </c>
    </row>
    <row r="63" spans="2:3" x14ac:dyDescent="0.25">
      <c r="B63" s="3" t="s">
        <v>4</v>
      </c>
      <c r="C63">
        <v>0.4</v>
      </c>
    </row>
    <row r="64" spans="2:3" x14ac:dyDescent="0.25">
      <c r="B64" s="3" t="s">
        <v>5</v>
      </c>
      <c r="C64">
        <v>0.35699999999999998</v>
      </c>
    </row>
    <row r="65" spans="2:3" x14ac:dyDescent="0.25">
      <c r="B65" s="3" t="s">
        <v>6</v>
      </c>
      <c r="C65">
        <v>0</v>
      </c>
    </row>
    <row r="66" spans="2:3" x14ac:dyDescent="0.25">
      <c r="B66" s="3" t="s">
        <v>7</v>
      </c>
      <c r="C66">
        <v>3.9E-2</v>
      </c>
    </row>
    <row r="67" spans="2:3" x14ac:dyDescent="0.25">
      <c r="B67" s="3" t="s">
        <v>8</v>
      </c>
      <c r="C67">
        <v>6.0000000000000001E-3</v>
      </c>
    </row>
    <row r="68" spans="2:3" x14ac:dyDescent="0.25">
      <c r="B68" s="4" t="s">
        <v>9</v>
      </c>
      <c r="C68" s="6">
        <v>3.0000000000000001E-3</v>
      </c>
    </row>
    <row r="69" spans="2:3" x14ac:dyDescent="0.25">
      <c r="B69" s="3" t="s">
        <v>14</v>
      </c>
      <c r="C69">
        <f>SUM(C62:C68)</f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BB75C-C83C-45A2-A32E-38E3219DA051}">
  <dimension ref="B2:L29"/>
  <sheetViews>
    <sheetView topLeftCell="A3" workbookViewId="0">
      <selection activeCell="V8" sqref="V8"/>
    </sheetView>
  </sheetViews>
  <sheetFormatPr defaultRowHeight="15" x14ac:dyDescent="0.25"/>
  <cols>
    <col min="3" max="3" width="9.140625" customWidth="1"/>
    <col min="4" max="4" width="8.28515625" customWidth="1"/>
    <col min="5" max="5" width="7.28515625" customWidth="1"/>
    <col min="6" max="6" width="5.7109375" customWidth="1"/>
    <col min="9" max="9" width="5.7109375" customWidth="1"/>
    <col min="10" max="11" width="6.7109375" customWidth="1"/>
  </cols>
  <sheetData>
    <row r="2" spans="2:12" ht="24" x14ac:dyDescent="0.4">
      <c r="B2" s="1" t="s">
        <v>10</v>
      </c>
    </row>
    <row r="3" spans="2:12" ht="24" x14ac:dyDescent="0.4">
      <c r="B3" s="1"/>
    </row>
    <row r="4" spans="2:12" ht="19.899999999999999" customHeight="1" x14ac:dyDescent="0.4">
      <c r="B4" s="1"/>
    </row>
    <row r="5" spans="2:12" ht="16.899999999999999" customHeight="1" x14ac:dyDescent="0.4">
      <c r="B5" s="10"/>
      <c r="C5" s="7" t="s">
        <v>12</v>
      </c>
      <c r="D5" s="9"/>
      <c r="E5" s="9"/>
      <c r="F5" s="9"/>
      <c r="G5" s="8"/>
      <c r="H5" s="7" t="s">
        <v>13</v>
      </c>
      <c r="I5" s="9"/>
      <c r="J5" s="9"/>
      <c r="K5" s="9"/>
      <c r="L5" s="8"/>
    </row>
    <row r="6" spans="2:12" x14ac:dyDescent="0.25">
      <c r="B6" s="11"/>
      <c r="C6" s="7" t="s">
        <v>32</v>
      </c>
      <c r="D6" s="8"/>
      <c r="E6" s="7"/>
      <c r="F6" s="8"/>
      <c r="G6" s="3"/>
      <c r="H6" s="7" t="s">
        <v>1</v>
      </c>
      <c r="I6" s="8"/>
      <c r="J6" s="7" t="s">
        <v>2</v>
      </c>
      <c r="K6" s="8"/>
      <c r="L6" s="3"/>
    </row>
    <row r="7" spans="2:12" ht="15.75" thickBot="1" x14ac:dyDescent="0.3">
      <c r="B7" s="13" t="s">
        <v>31</v>
      </c>
      <c r="C7" s="14" t="s">
        <v>34</v>
      </c>
      <c r="D7" s="15" t="s">
        <v>33</v>
      </c>
      <c r="E7" s="14" t="s">
        <v>2</v>
      </c>
      <c r="F7" s="15" t="s">
        <v>33</v>
      </c>
      <c r="G7" s="15" t="s">
        <v>14</v>
      </c>
      <c r="H7" s="14" t="s">
        <v>34</v>
      </c>
      <c r="I7" s="15" t="s">
        <v>33</v>
      </c>
      <c r="J7" s="14" t="s">
        <v>34</v>
      </c>
      <c r="K7" s="15" t="s">
        <v>33</v>
      </c>
      <c r="L7" s="15" t="s">
        <v>14</v>
      </c>
    </row>
    <row r="8" spans="2:12" x14ac:dyDescent="0.25">
      <c r="B8" s="11">
        <v>2025</v>
      </c>
      <c r="C8">
        <v>1898</v>
      </c>
      <c r="D8" s="17">
        <f>(C8/G8)</f>
        <v>0.66690091356289527</v>
      </c>
      <c r="E8">
        <v>948</v>
      </c>
      <c r="F8">
        <f>(E8/G8)</f>
        <v>0.33309908643710473</v>
      </c>
      <c r="G8" s="3">
        <f>(C8+E8)</f>
        <v>2846</v>
      </c>
      <c r="H8">
        <v>10879</v>
      </c>
      <c r="I8">
        <f>(H8/L8)</f>
        <v>0.61087090796788146</v>
      </c>
      <c r="J8">
        <v>6930</v>
      </c>
      <c r="K8">
        <f>(J8/L8)</f>
        <v>0.3891290920321186</v>
      </c>
      <c r="L8" s="3">
        <f>(H8+J8)</f>
        <v>17809</v>
      </c>
    </row>
    <row r="9" spans="2:12" x14ac:dyDescent="0.25">
      <c r="B9" s="11">
        <v>2024</v>
      </c>
      <c r="C9">
        <v>1824</v>
      </c>
      <c r="D9" s="17">
        <f>(C9/G9)</f>
        <v>0.64338624338624339</v>
      </c>
      <c r="E9">
        <v>1011</v>
      </c>
      <c r="F9">
        <f>(E9/G9)</f>
        <v>0.35661375661375661</v>
      </c>
      <c r="G9" s="3">
        <f>(C9+E9)</f>
        <v>2835</v>
      </c>
      <c r="H9">
        <v>10859</v>
      </c>
      <c r="I9">
        <f>(H9/L9)</f>
        <v>0.60324426420754407</v>
      </c>
      <c r="J9">
        <v>7142</v>
      </c>
      <c r="K9">
        <f>(J9/L9)</f>
        <v>0.39675573579245599</v>
      </c>
      <c r="L9" s="3">
        <f>(H9+J9)</f>
        <v>18001</v>
      </c>
    </row>
    <row r="10" spans="2:12" x14ac:dyDescent="0.25">
      <c r="B10" s="11">
        <v>2023</v>
      </c>
      <c r="C10">
        <v>427</v>
      </c>
      <c r="D10" s="17">
        <f>(C10/G10)</f>
        <v>0.64893617021276595</v>
      </c>
      <c r="E10">
        <v>231</v>
      </c>
      <c r="F10">
        <f>(E10/G10)</f>
        <v>0.35106382978723405</v>
      </c>
      <c r="G10" s="3">
        <f>(C10+E10)</f>
        <v>658</v>
      </c>
      <c r="H10">
        <v>1705</v>
      </c>
      <c r="I10">
        <f>(H10/L10)</f>
        <v>0.57253190060443249</v>
      </c>
      <c r="J10">
        <v>1273</v>
      </c>
      <c r="K10">
        <f>(J10/L10)</f>
        <v>0.42746809939556751</v>
      </c>
      <c r="L10" s="3">
        <f>(H10+J10)</f>
        <v>2978</v>
      </c>
    </row>
    <row r="11" spans="2:12" x14ac:dyDescent="0.25">
      <c r="B11" s="11">
        <v>2022</v>
      </c>
      <c r="C11">
        <v>343</v>
      </c>
      <c r="D11" s="17">
        <f t="shared" ref="D11:D16" si="0">(C11/G11)</f>
        <v>0.6007005253940455</v>
      </c>
      <c r="E11">
        <v>228</v>
      </c>
      <c r="F11">
        <f t="shared" ref="F11:F16" si="1">(E11/G11)</f>
        <v>0.39929947460595444</v>
      </c>
      <c r="G11" s="3">
        <f t="shared" ref="G11:G16" si="2">(C11+E11)</f>
        <v>571</v>
      </c>
      <c r="H11">
        <v>1751</v>
      </c>
      <c r="I11">
        <f t="shared" ref="I11:I16" si="3">(H11/L11)</f>
        <v>0.58640321500334891</v>
      </c>
      <c r="J11">
        <v>1235</v>
      </c>
      <c r="K11">
        <f t="shared" ref="K11:K16" si="4">(J11/L11)</f>
        <v>0.41359678499665103</v>
      </c>
      <c r="L11" s="3">
        <f t="shared" ref="L11:L16" si="5">(H11+J11)</f>
        <v>2986</v>
      </c>
    </row>
    <row r="12" spans="2:12" x14ac:dyDescent="0.25">
      <c r="B12" s="11">
        <v>2021</v>
      </c>
      <c r="C12">
        <v>368</v>
      </c>
      <c r="D12" s="17">
        <f t="shared" si="0"/>
        <v>0.59450726978998381</v>
      </c>
      <c r="E12">
        <v>251</v>
      </c>
      <c r="F12">
        <f t="shared" si="1"/>
        <v>0.40549273021001614</v>
      </c>
      <c r="G12" s="3">
        <f t="shared" si="2"/>
        <v>619</v>
      </c>
      <c r="H12">
        <v>1698</v>
      </c>
      <c r="I12">
        <f t="shared" si="3"/>
        <v>0.56021115143516986</v>
      </c>
      <c r="J12">
        <v>1333</v>
      </c>
      <c r="K12">
        <f t="shared" si="4"/>
        <v>0.43978884856483008</v>
      </c>
      <c r="L12" s="3">
        <f t="shared" si="5"/>
        <v>3031</v>
      </c>
    </row>
    <row r="13" spans="2:12" x14ac:dyDescent="0.25">
      <c r="B13" s="11">
        <v>2020</v>
      </c>
      <c r="C13">
        <v>273</v>
      </c>
      <c r="D13" s="17">
        <f t="shared" si="0"/>
        <v>0.56756756756756754</v>
      </c>
      <c r="E13">
        <v>208</v>
      </c>
      <c r="F13">
        <f t="shared" si="1"/>
        <v>0.43243243243243246</v>
      </c>
      <c r="G13" s="3">
        <f t="shared" si="2"/>
        <v>481</v>
      </c>
      <c r="H13">
        <v>1487</v>
      </c>
      <c r="I13">
        <f t="shared" si="3"/>
        <v>0.5362423368193292</v>
      </c>
      <c r="J13">
        <v>1286</v>
      </c>
      <c r="K13">
        <f t="shared" si="4"/>
        <v>0.46375766318067074</v>
      </c>
      <c r="L13" s="3">
        <f t="shared" si="5"/>
        <v>2773</v>
      </c>
    </row>
    <row r="14" spans="2:12" x14ac:dyDescent="0.25">
      <c r="B14" s="11">
        <v>2019</v>
      </c>
      <c r="C14">
        <v>213</v>
      </c>
      <c r="D14" s="17">
        <f t="shared" si="0"/>
        <v>0.49650349650349651</v>
      </c>
      <c r="E14">
        <v>216</v>
      </c>
      <c r="F14">
        <f t="shared" si="1"/>
        <v>0.50349650349650354</v>
      </c>
      <c r="G14" s="3">
        <f t="shared" si="2"/>
        <v>429</v>
      </c>
      <c r="H14">
        <v>1228</v>
      </c>
      <c r="I14">
        <f t="shared" si="3"/>
        <v>0.51836217813423391</v>
      </c>
      <c r="J14">
        <v>1141</v>
      </c>
      <c r="K14">
        <f t="shared" si="4"/>
        <v>0.48163782186576615</v>
      </c>
      <c r="L14" s="3">
        <f t="shared" si="5"/>
        <v>2369</v>
      </c>
    </row>
    <row r="15" spans="2:12" x14ac:dyDescent="0.25">
      <c r="B15" s="11">
        <v>2018</v>
      </c>
      <c r="C15">
        <v>219</v>
      </c>
      <c r="D15" s="17">
        <f t="shared" si="0"/>
        <v>0.53155339805825241</v>
      </c>
      <c r="E15">
        <v>193</v>
      </c>
      <c r="F15">
        <f t="shared" si="1"/>
        <v>0.46844660194174759</v>
      </c>
      <c r="G15" s="3">
        <f t="shared" si="2"/>
        <v>412</v>
      </c>
      <c r="H15">
        <v>1233</v>
      </c>
      <c r="I15">
        <f t="shared" si="3"/>
        <v>0.51589958158995819</v>
      </c>
      <c r="J15">
        <v>1157</v>
      </c>
      <c r="K15">
        <f t="shared" si="4"/>
        <v>0.48410041841004187</v>
      </c>
      <c r="L15" s="3">
        <f t="shared" si="5"/>
        <v>2390</v>
      </c>
    </row>
    <row r="16" spans="2:12" x14ac:dyDescent="0.25">
      <c r="B16" s="12">
        <v>2017</v>
      </c>
      <c r="C16" s="2">
        <v>200</v>
      </c>
      <c r="D16" s="18">
        <f t="shared" si="0"/>
        <v>0.54644808743169404</v>
      </c>
      <c r="E16" s="2">
        <v>166</v>
      </c>
      <c r="F16" s="2">
        <f t="shared" si="1"/>
        <v>0.45355191256830601</v>
      </c>
      <c r="G16" s="4">
        <f t="shared" si="2"/>
        <v>366</v>
      </c>
      <c r="H16" s="2">
        <v>990</v>
      </c>
      <c r="I16" s="2">
        <f t="shared" si="3"/>
        <v>0.52325581395348841</v>
      </c>
      <c r="J16" s="2">
        <v>902</v>
      </c>
      <c r="K16" s="2">
        <f t="shared" si="4"/>
        <v>0.47674418604651164</v>
      </c>
      <c r="L16" s="4">
        <f t="shared" si="5"/>
        <v>1892</v>
      </c>
    </row>
    <row r="21" spans="2:5" x14ac:dyDescent="0.25">
      <c r="B21">
        <v>2025</v>
      </c>
    </row>
    <row r="23" spans="2:5" x14ac:dyDescent="0.25">
      <c r="B23" t="s">
        <v>12</v>
      </c>
      <c r="D23" t="s">
        <v>13</v>
      </c>
    </row>
    <row r="24" spans="2:5" x14ac:dyDescent="0.25">
      <c r="B24" t="s">
        <v>1</v>
      </c>
      <c r="C24" t="s">
        <v>2</v>
      </c>
      <c r="D24" t="s">
        <v>1</v>
      </c>
      <c r="E24" t="s">
        <v>2</v>
      </c>
    </row>
    <row r="25" spans="2:5" x14ac:dyDescent="0.25">
      <c r="B25">
        <v>0.66700000000000004</v>
      </c>
      <c r="C25">
        <v>0.33300000000000002</v>
      </c>
      <c r="D25">
        <v>0.61099999999999999</v>
      </c>
      <c r="E25">
        <v>0.38900000000000001</v>
      </c>
    </row>
    <row r="28" spans="2:5" x14ac:dyDescent="0.25">
      <c r="B28" t="s">
        <v>43</v>
      </c>
    </row>
    <row r="29" spans="2:5" x14ac:dyDescent="0.25">
      <c r="B29" t="s">
        <v>48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6B9F3-568B-4A54-AFDC-7B0ABF4A1049}">
  <dimension ref="B2:Q67"/>
  <sheetViews>
    <sheetView topLeftCell="A27" workbookViewId="0">
      <selection activeCell="M58" sqref="M58"/>
    </sheetView>
  </sheetViews>
  <sheetFormatPr defaultRowHeight="15" x14ac:dyDescent="0.25"/>
  <cols>
    <col min="2" max="2" width="8.140625" customWidth="1"/>
    <col min="3" max="3" width="9.28515625" customWidth="1"/>
    <col min="4" max="4" width="10" customWidth="1"/>
    <col min="5" max="5" width="13.7109375" customWidth="1"/>
    <col min="6" max="6" width="13.85546875" customWidth="1"/>
    <col min="7" max="7" width="9.7109375" customWidth="1"/>
    <col min="9" max="9" width="6.42578125" customWidth="1"/>
    <col min="12" max="12" width="15.28515625" customWidth="1"/>
    <col min="13" max="13" width="11" customWidth="1"/>
    <col min="14" max="14" width="11.28515625" customWidth="1"/>
    <col min="15" max="15" width="9.7109375" customWidth="1"/>
    <col min="16" max="16" width="7.5703125" customWidth="1"/>
  </cols>
  <sheetData>
    <row r="2" spans="2:17" ht="24" x14ac:dyDescent="0.4">
      <c r="B2" s="1" t="s">
        <v>11</v>
      </c>
    </row>
    <row r="3" spans="2:17" ht="24" x14ac:dyDescent="0.4">
      <c r="B3" s="1"/>
    </row>
    <row r="4" spans="2:17" ht="13.5" customHeight="1" x14ac:dyDescent="0.25">
      <c r="B4" s="5"/>
    </row>
    <row r="5" spans="2:17" ht="13.5" customHeight="1" x14ac:dyDescent="0.25">
      <c r="B5" s="5" t="s">
        <v>12</v>
      </c>
      <c r="K5" s="7" t="s">
        <v>12</v>
      </c>
      <c r="L5" s="9"/>
      <c r="M5" s="9"/>
      <c r="N5" s="9"/>
      <c r="O5" s="9"/>
      <c r="P5" s="9"/>
      <c r="Q5" s="8"/>
    </row>
    <row r="6" spans="2:17" x14ac:dyDescent="0.25">
      <c r="B6" s="22"/>
      <c r="C6" s="9" t="s">
        <v>81</v>
      </c>
      <c r="D6" s="9"/>
      <c r="E6" s="9" t="s">
        <v>70</v>
      </c>
      <c r="F6" s="9" t="s">
        <v>70</v>
      </c>
      <c r="G6" s="8" t="s">
        <v>76</v>
      </c>
      <c r="H6" s="22"/>
      <c r="I6" s="8" t="s">
        <v>78</v>
      </c>
      <c r="K6" s="21"/>
      <c r="L6" t="s">
        <v>84</v>
      </c>
      <c r="M6" t="s">
        <v>85</v>
      </c>
      <c r="N6" t="s">
        <v>86</v>
      </c>
      <c r="O6" t="s">
        <v>89</v>
      </c>
      <c r="P6" t="s">
        <v>76</v>
      </c>
      <c r="Q6" s="3"/>
    </row>
    <row r="7" spans="2:17" x14ac:dyDescent="0.25">
      <c r="B7" s="12" t="s">
        <v>31</v>
      </c>
      <c r="C7" s="2" t="s">
        <v>82</v>
      </c>
      <c r="D7" s="2" t="s">
        <v>80</v>
      </c>
      <c r="E7" s="2" t="s">
        <v>69</v>
      </c>
      <c r="F7" s="2" t="s">
        <v>68</v>
      </c>
      <c r="G7" s="4" t="s">
        <v>77</v>
      </c>
      <c r="H7" s="12" t="s">
        <v>21</v>
      </c>
      <c r="I7" s="4" t="s">
        <v>79</v>
      </c>
      <c r="K7" s="6"/>
      <c r="L7" s="2" t="s">
        <v>87</v>
      </c>
      <c r="M7" s="2" t="s">
        <v>69</v>
      </c>
      <c r="N7" s="2" t="s">
        <v>88</v>
      </c>
      <c r="O7" s="2" t="s">
        <v>83</v>
      </c>
      <c r="P7" s="2" t="s">
        <v>73</v>
      </c>
      <c r="Q7" s="4" t="s">
        <v>21</v>
      </c>
    </row>
    <row r="8" spans="2:17" x14ac:dyDescent="0.25">
      <c r="B8" s="11">
        <v>2023</v>
      </c>
      <c r="C8">
        <v>2064</v>
      </c>
      <c r="D8">
        <v>1232</v>
      </c>
      <c r="E8">
        <v>250</v>
      </c>
      <c r="F8">
        <v>112</v>
      </c>
      <c r="G8" s="3">
        <v>403</v>
      </c>
      <c r="H8" s="11">
        <f>(C8+D8+E8+F8+G8)</f>
        <v>4061</v>
      </c>
      <c r="I8" s="3">
        <f t="shared" ref="I8:I14" si="0">(H8/H21)</f>
        <v>0.1529854963269919</v>
      </c>
      <c r="K8" s="21">
        <v>2024</v>
      </c>
      <c r="L8">
        <v>49.8</v>
      </c>
      <c r="M8">
        <v>13.4</v>
      </c>
      <c r="N8">
        <v>19.8</v>
      </c>
      <c r="O8">
        <v>7.9</v>
      </c>
      <c r="P8">
        <v>9</v>
      </c>
      <c r="Q8" s="3">
        <f>SUM(L8:P8)</f>
        <v>99.9</v>
      </c>
    </row>
    <row r="9" spans="2:17" x14ac:dyDescent="0.25">
      <c r="B9" s="11">
        <v>2022</v>
      </c>
      <c r="C9">
        <v>2050</v>
      </c>
      <c r="D9">
        <v>1300</v>
      </c>
      <c r="E9">
        <v>277</v>
      </c>
      <c r="F9">
        <v>124</v>
      </c>
      <c r="G9" s="3">
        <v>446</v>
      </c>
      <c r="H9" s="11">
        <f t="shared" ref="H9:H14" si="1">(C9+D9+E9+F9+G9)</f>
        <v>4197</v>
      </c>
      <c r="I9" s="3">
        <f t="shared" si="0"/>
        <v>0.15312488598635485</v>
      </c>
      <c r="K9" s="6">
        <v>2025</v>
      </c>
      <c r="L9" s="2">
        <v>49.7</v>
      </c>
      <c r="M9" s="2">
        <v>14.4</v>
      </c>
      <c r="N9" s="2">
        <v>19.899999999999999</v>
      </c>
      <c r="O9" s="2">
        <v>8.6</v>
      </c>
      <c r="P9" s="2">
        <v>7.3</v>
      </c>
      <c r="Q9" s="4">
        <f>SUM(L9:P9)</f>
        <v>99.899999999999991</v>
      </c>
    </row>
    <row r="10" spans="2:17" x14ac:dyDescent="0.25">
      <c r="B10" s="11">
        <v>2021</v>
      </c>
      <c r="C10">
        <v>2099</v>
      </c>
      <c r="D10">
        <v>1322</v>
      </c>
      <c r="E10">
        <v>283</v>
      </c>
      <c r="F10">
        <v>139</v>
      </c>
      <c r="G10" s="3">
        <v>491</v>
      </c>
      <c r="H10" s="11">
        <f t="shared" si="1"/>
        <v>4334</v>
      </c>
      <c r="I10" s="3">
        <f t="shared" si="0"/>
        <v>0.15091054702461784</v>
      </c>
    </row>
    <row r="11" spans="2:17" x14ac:dyDescent="0.25">
      <c r="B11" s="11">
        <v>2020</v>
      </c>
      <c r="C11">
        <v>2310</v>
      </c>
      <c r="D11">
        <v>1521</v>
      </c>
      <c r="E11">
        <v>327</v>
      </c>
      <c r="F11">
        <v>144</v>
      </c>
      <c r="G11" s="3">
        <v>664</v>
      </c>
      <c r="H11" s="11">
        <f t="shared" si="1"/>
        <v>4966</v>
      </c>
      <c r="I11" s="3">
        <f t="shared" si="0"/>
        <v>0.16204398616458918</v>
      </c>
    </row>
    <row r="12" spans="2:17" x14ac:dyDescent="0.25">
      <c r="B12" s="11">
        <v>2019</v>
      </c>
      <c r="C12">
        <v>2310</v>
      </c>
      <c r="D12">
        <v>1534</v>
      </c>
      <c r="E12">
        <v>330</v>
      </c>
      <c r="F12">
        <v>154</v>
      </c>
      <c r="G12" s="3">
        <v>664</v>
      </c>
      <c r="H12" s="11">
        <f t="shared" si="1"/>
        <v>4992</v>
      </c>
      <c r="I12" s="3">
        <f t="shared" si="0"/>
        <v>0.16154816996213714</v>
      </c>
    </row>
    <row r="13" spans="2:17" x14ac:dyDescent="0.25">
      <c r="B13" s="11">
        <v>2018</v>
      </c>
      <c r="C13">
        <v>2176</v>
      </c>
      <c r="D13">
        <v>1535</v>
      </c>
      <c r="E13">
        <v>282</v>
      </c>
      <c r="F13">
        <v>155</v>
      </c>
      <c r="G13" s="3">
        <v>498</v>
      </c>
      <c r="H13" s="11">
        <f t="shared" si="1"/>
        <v>4646</v>
      </c>
      <c r="I13" s="3">
        <f t="shared" si="0"/>
        <v>0.15963441451346894</v>
      </c>
      <c r="K13" s="7" t="s">
        <v>18</v>
      </c>
      <c r="L13" s="9"/>
      <c r="M13" s="9"/>
      <c r="N13" s="9"/>
      <c r="O13" s="9"/>
      <c r="P13" s="9"/>
      <c r="Q13" s="8"/>
    </row>
    <row r="14" spans="2:17" x14ac:dyDescent="0.25">
      <c r="B14" s="12">
        <v>2017</v>
      </c>
      <c r="C14" s="2">
        <v>1510</v>
      </c>
      <c r="D14" s="2">
        <v>1105</v>
      </c>
      <c r="E14" s="2">
        <v>165</v>
      </c>
      <c r="F14" s="2">
        <v>106</v>
      </c>
      <c r="G14" s="4">
        <v>261</v>
      </c>
      <c r="H14" s="12">
        <f t="shared" si="1"/>
        <v>3147</v>
      </c>
      <c r="I14" s="4">
        <f t="shared" si="0"/>
        <v>0.14619529870853851</v>
      </c>
      <c r="K14" s="21"/>
      <c r="L14" t="s">
        <v>84</v>
      </c>
      <c r="M14" t="s">
        <v>86</v>
      </c>
      <c r="N14" t="s">
        <v>86</v>
      </c>
      <c r="O14" t="s">
        <v>89</v>
      </c>
      <c r="P14" t="s">
        <v>74</v>
      </c>
      <c r="Q14" s="3"/>
    </row>
    <row r="15" spans="2:17" x14ac:dyDescent="0.25">
      <c r="K15" s="6" t="s">
        <v>31</v>
      </c>
      <c r="L15" s="2" t="s">
        <v>87</v>
      </c>
      <c r="M15" s="2" t="s">
        <v>69</v>
      </c>
      <c r="N15" s="2" t="s">
        <v>88</v>
      </c>
      <c r="O15" s="2" t="s">
        <v>83</v>
      </c>
      <c r="P15" s="2" t="s">
        <v>73</v>
      </c>
      <c r="Q15" s="4" t="s">
        <v>14</v>
      </c>
    </row>
    <row r="16" spans="2:17" x14ac:dyDescent="0.25">
      <c r="K16" s="6">
        <v>2025</v>
      </c>
      <c r="L16" s="2">
        <v>55.4</v>
      </c>
      <c r="M16" s="2">
        <v>13.4</v>
      </c>
      <c r="N16" s="2">
        <v>17.5</v>
      </c>
      <c r="O16" s="2">
        <v>5.0999999999999996</v>
      </c>
      <c r="P16" s="2">
        <v>8.6</v>
      </c>
      <c r="Q16" s="4">
        <f>SUM(L16:P16)</f>
        <v>99.999999999999986</v>
      </c>
    </row>
    <row r="17" spans="2:17" x14ac:dyDescent="0.25">
      <c r="K17" s="6">
        <v>2024</v>
      </c>
      <c r="L17" s="2">
        <v>54.5</v>
      </c>
      <c r="M17" s="2">
        <v>13.2</v>
      </c>
      <c r="N17" s="2">
        <v>17.2</v>
      </c>
      <c r="O17" s="2">
        <v>5</v>
      </c>
      <c r="P17" s="2">
        <v>10.1</v>
      </c>
      <c r="Q17" s="4">
        <f>SUM(L17:P17)</f>
        <v>100</v>
      </c>
    </row>
    <row r="18" spans="2:17" x14ac:dyDescent="0.25">
      <c r="B18" t="s">
        <v>18</v>
      </c>
    </row>
    <row r="19" spans="2:17" x14ac:dyDescent="0.25">
      <c r="B19" s="22"/>
      <c r="C19" s="9" t="s">
        <v>81</v>
      </c>
      <c r="D19" s="9"/>
      <c r="E19" s="9" t="s">
        <v>71</v>
      </c>
      <c r="F19" s="9" t="s">
        <v>72</v>
      </c>
      <c r="G19" s="9" t="s">
        <v>74</v>
      </c>
      <c r="H19" s="8"/>
    </row>
    <row r="20" spans="2:17" x14ac:dyDescent="0.25">
      <c r="B20" s="12" t="s">
        <v>31</v>
      </c>
      <c r="C20" s="2" t="s">
        <v>83</v>
      </c>
      <c r="D20" s="2" t="s">
        <v>75</v>
      </c>
      <c r="E20" s="2" t="s">
        <v>69</v>
      </c>
      <c r="F20" s="2" t="s">
        <v>68</v>
      </c>
      <c r="G20" s="2" t="s">
        <v>73</v>
      </c>
      <c r="H20" s="4" t="s">
        <v>21</v>
      </c>
    </row>
    <row r="21" spans="2:17" x14ac:dyDescent="0.25">
      <c r="B21" s="11">
        <v>2023</v>
      </c>
      <c r="C21">
        <v>14362</v>
      </c>
      <c r="D21">
        <v>7548</v>
      </c>
      <c r="E21">
        <v>971</v>
      </c>
      <c r="F21">
        <v>566</v>
      </c>
      <c r="G21">
        <v>3098</v>
      </c>
      <c r="H21" s="3">
        <f>(C21+D21+E21+F21+G21)</f>
        <v>26545</v>
      </c>
    </row>
    <row r="22" spans="2:17" x14ac:dyDescent="0.25">
      <c r="B22" s="11">
        <v>2022</v>
      </c>
      <c r="C22">
        <v>14540</v>
      </c>
      <c r="D22">
        <v>7636</v>
      </c>
      <c r="E22">
        <v>1021</v>
      </c>
      <c r="F22">
        <v>657</v>
      </c>
      <c r="G22">
        <v>3555</v>
      </c>
      <c r="H22" s="3">
        <f t="shared" ref="H22:H27" si="2">(C22+D22+E22+F22+G22)</f>
        <v>27409</v>
      </c>
    </row>
    <row r="23" spans="2:17" x14ac:dyDescent="0.25">
      <c r="B23" s="11">
        <v>2021</v>
      </c>
      <c r="C23">
        <v>14925</v>
      </c>
      <c r="D23">
        <v>7993</v>
      </c>
      <c r="E23">
        <v>1119</v>
      </c>
      <c r="F23">
        <v>771</v>
      </c>
      <c r="G23">
        <v>3911</v>
      </c>
      <c r="H23" s="3">
        <f t="shared" si="2"/>
        <v>28719</v>
      </c>
    </row>
    <row r="24" spans="2:17" x14ac:dyDescent="0.25">
      <c r="B24" s="11">
        <v>2020</v>
      </c>
      <c r="C24">
        <v>15432</v>
      </c>
      <c r="D24">
        <v>8313</v>
      </c>
      <c r="E24">
        <v>1336</v>
      </c>
      <c r="F24">
        <v>819</v>
      </c>
      <c r="G24">
        <v>4746</v>
      </c>
      <c r="H24" s="3">
        <f t="shared" si="2"/>
        <v>30646</v>
      </c>
    </row>
    <row r="25" spans="2:17" x14ac:dyDescent="0.25">
      <c r="B25" s="11">
        <v>2019</v>
      </c>
      <c r="C25">
        <v>15344</v>
      </c>
      <c r="D25">
        <v>8162</v>
      </c>
      <c r="E25">
        <v>1491</v>
      </c>
      <c r="F25">
        <v>955</v>
      </c>
      <c r="G25">
        <v>4949</v>
      </c>
      <c r="H25" s="3">
        <f t="shared" si="2"/>
        <v>30901</v>
      </c>
    </row>
    <row r="26" spans="2:17" x14ac:dyDescent="0.25">
      <c r="B26" s="11">
        <v>2018</v>
      </c>
      <c r="C26">
        <v>14451</v>
      </c>
      <c r="D26">
        <v>8208</v>
      </c>
      <c r="E26">
        <v>1428</v>
      </c>
      <c r="F26">
        <v>927</v>
      </c>
      <c r="G26">
        <v>4090</v>
      </c>
      <c r="H26" s="3">
        <f t="shared" si="2"/>
        <v>29104</v>
      </c>
    </row>
    <row r="27" spans="2:17" x14ac:dyDescent="0.25">
      <c r="B27" s="12">
        <v>2017</v>
      </c>
      <c r="C27" s="2">
        <v>11006</v>
      </c>
      <c r="D27" s="2">
        <v>6611</v>
      </c>
      <c r="E27" s="2">
        <v>954</v>
      </c>
      <c r="F27" s="2">
        <v>727</v>
      </c>
      <c r="G27" s="2">
        <v>2228</v>
      </c>
      <c r="H27" s="4">
        <f t="shared" si="2"/>
        <v>21526</v>
      </c>
    </row>
    <row r="30" spans="2:17" x14ac:dyDescent="0.25">
      <c r="B30" t="s">
        <v>19</v>
      </c>
    </row>
    <row r="32" spans="2:17" x14ac:dyDescent="0.25">
      <c r="B32" t="s">
        <v>43</v>
      </c>
    </row>
    <row r="33" spans="2:2" x14ac:dyDescent="0.25">
      <c r="B33" t="s">
        <v>101</v>
      </c>
    </row>
    <row r="34" spans="2:2" x14ac:dyDescent="0.25">
      <c r="B34" t="s">
        <v>53</v>
      </c>
    </row>
    <row r="55" spans="3:4" x14ac:dyDescent="0.25">
      <c r="C55" t="s">
        <v>99</v>
      </c>
    </row>
    <row r="56" spans="3:4" x14ac:dyDescent="0.25">
      <c r="C56" t="s">
        <v>95</v>
      </c>
      <c r="D56">
        <v>2064</v>
      </c>
    </row>
    <row r="57" spans="3:4" x14ac:dyDescent="0.25">
      <c r="C57" t="s">
        <v>96</v>
      </c>
      <c r="D57">
        <v>1232</v>
      </c>
    </row>
    <row r="58" spans="3:4" x14ac:dyDescent="0.25">
      <c r="C58" t="s">
        <v>97</v>
      </c>
      <c r="D58">
        <v>250</v>
      </c>
    </row>
    <row r="59" spans="3:4" x14ac:dyDescent="0.25">
      <c r="C59" t="s">
        <v>98</v>
      </c>
      <c r="D59">
        <v>112</v>
      </c>
    </row>
    <row r="60" spans="3:4" x14ac:dyDescent="0.25">
      <c r="C60" t="s">
        <v>51</v>
      </c>
      <c r="D60">
        <v>403</v>
      </c>
    </row>
    <row r="62" spans="3:4" x14ac:dyDescent="0.25">
      <c r="C62" t="s">
        <v>100</v>
      </c>
    </row>
    <row r="63" spans="3:4" x14ac:dyDescent="0.25">
      <c r="C63" t="s">
        <v>95</v>
      </c>
      <c r="D63">
        <v>14362</v>
      </c>
    </row>
    <row r="64" spans="3:4" x14ac:dyDescent="0.25">
      <c r="C64" t="s">
        <v>96</v>
      </c>
      <c r="D64">
        <v>7548</v>
      </c>
    </row>
    <row r="65" spans="3:4" x14ac:dyDescent="0.25">
      <c r="C65" t="s">
        <v>97</v>
      </c>
      <c r="D65">
        <v>971</v>
      </c>
    </row>
    <row r="66" spans="3:4" x14ac:dyDescent="0.25">
      <c r="C66" t="s">
        <v>98</v>
      </c>
      <c r="D66">
        <v>566</v>
      </c>
    </row>
    <row r="67" spans="3:4" x14ac:dyDescent="0.25">
      <c r="C67" t="s">
        <v>51</v>
      </c>
      <c r="D67">
        <v>3098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DE85B-0025-4136-B40A-348BAAB4EAB7}">
  <dimension ref="B2:Y32"/>
  <sheetViews>
    <sheetView topLeftCell="A7" workbookViewId="0">
      <selection activeCell="C31" sqref="C31"/>
    </sheetView>
  </sheetViews>
  <sheetFormatPr defaultRowHeight="15" x14ac:dyDescent="0.25"/>
  <cols>
    <col min="2" max="2" width="6.85546875" customWidth="1"/>
    <col min="3" max="3" width="4.7109375" customWidth="1"/>
    <col min="4" max="4" width="7" customWidth="1"/>
    <col min="5" max="7" width="7.28515625" customWidth="1"/>
    <col min="8" max="8" width="5.7109375" customWidth="1"/>
    <col min="10" max="10" width="11.140625" customWidth="1"/>
    <col min="13" max="13" width="10.7109375" customWidth="1"/>
    <col min="14" max="14" width="9.85546875" customWidth="1"/>
    <col min="15" max="15" width="6.28515625" customWidth="1"/>
    <col min="16" max="16" width="10" customWidth="1"/>
    <col min="17" max="17" width="8.28515625" customWidth="1"/>
    <col min="18" max="18" width="7.28515625" customWidth="1"/>
    <col min="19" max="19" width="8" customWidth="1"/>
  </cols>
  <sheetData>
    <row r="2" spans="2:25" ht="24" x14ac:dyDescent="0.4">
      <c r="B2" s="1" t="s">
        <v>20</v>
      </c>
    </row>
    <row r="5" spans="2:25" x14ac:dyDescent="0.25">
      <c r="U5">
        <v>2025</v>
      </c>
    </row>
    <row r="6" spans="2:25" x14ac:dyDescent="0.25">
      <c r="L6" s="23" t="s">
        <v>12</v>
      </c>
      <c r="M6" s="24">
        <v>-17</v>
      </c>
      <c r="N6" s="24" t="s">
        <v>54</v>
      </c>
      <c r="O6" s="24" t="s">
        <v>55</v>
      </c>
      <c r="P6" s="24" t="s">
        <v>56</v>
      </c>
      <c r="Q6" s="24" t="s">
        <v>57</v>
      </c>
      <c r="R6" s="24" t="s">
        <v>36</v>
      </c>
      <c r="S6" s="25" t="s">
        <v>14</v>
      </c>
      <c r="U6" s="7" t="s">
        <v>12</v>
      </c>
      <c r="V6" s="8"/>
      <c r="X6" s="7" t="s">
        <v>13</v>
      </c>
      <c r="Y6" s="8"/>
    </row>
    <row r="7" spans="2:25" x14ac:dyDescent="0.25">
      <c r="B7" s="26" t="s">
        <v>31</v>
      </c>
      <c r="C7" s="24">
        <v>-17</v>
      </c>
      <c r="D7" s="24" t="s">
        <v>54</v>
      </c>
      <c r="E7" s="24" t="s">
        <v>55</v>
      </c>
      <c r="F7" s="24" t="s">
        <v>56</v>
      </c>
      <c r="G7" s="24" t="s">
        <v>57</v>
      </c>
      <c r="H7" s="24" t="s">
        <v>36</v>
      </c>
      <c r="I7" s="25" t="s">
        <v>21</v>
      </c>
      <c r="L7" s="21">
        <v>2025</v>
      </c>
      <c r="M7">
        <v>0</v>
      </c>
      <c r="N7">
        <v>8.6999999999999993</v>
      </c>
      <c r="O7">
        <v>39.6</v>
      </c>
      <c r="P7">
        <v>44.2</v>
      </c>
      <c r="Q7">
        <v>7.4</v>
      </c>
      <c r="R7">
        <v>0</v>
      </c>
      <c r="S7" s="3">
        <f>SUM(M7:R7)</f>
        <v>99.9</v>
      </c>
      <c r="U7" s="21">
        <v>-17</v>
      </c>
      <c r="V7" s="3">
        <v>0</v>
      </c>
      <c r="X7" s="21">
        <v>-17</v>
      </c>
      <c r="Y7" s="3">
        <v>0</v>
      </c>
    </row>
    <row r="8" spans="2:25" x14ac:dyDescent="0.25">
      <c r="B8" s="11">
        <v>2023</v>
      </c>
      <c r="C8">
        <v>0</v>
      </c>
      <c r="D8">
        <v>2194</v>
      </c>
      <c r="E8">
        <v>11577</v>
      </c>
      <c r="F8">
        <v>10407</v>
      </c>
      <c r="G8">
        <v>2037</v>
      </c>
      <c r="H8">
        <v>330</v>
      </c>
      <c r="I8" s="3">
        <f>(C8+D8+E8+F8+G8+H8)</f>
        <v>26545</v>
      </c>
      <c r="L8" s="6">
        <v>2024</v>
      </c>
      <c r="M8" s="2">
        <v>0</v>
      </c>
      <c r="N8" s="2">
        <v>8.6999999999999993</v>
      </c>
      <c r="O8" s="2">
        <v>41</v>
      </c>
      <c r="P8" s="2">
        <v>43.3</v>
      </c>
      <c r="Q8" s="2">
        <v>6.9</v>
      </c>
      <c r="R8" s="2">
        <v>0</v>
      </c>
      <c r="S8" s="4">
        <f>SUM(M8:R8)</f>
        <v>99.9</v>
      </c>
      <c r="U8" s="21" t="s">
        <v>54</v>
      </c>
      <c r="V8" s="3">
        <v>8.6999999999999993</v>
      </c>
      <c r="X8" s="21" t="s">
        <v>54</v>
      </c>
      <c r="Y8" s="3">
        <v>10.6</v>
      </c>
    </row>
    <row r="9" spans="2:25" x14ac:dyDescent="0.25">
      <c r="B9" s="11">
        <v>2022</v>
      </c>
      <c r="C9">
        <v>0</v>
      </c>
      <c r="D9">
        <v>2026</v>
      </c>
      <c r="E9">
        <v>11999</v>
      </c>
      <c r="F9">
        <v>10829</v>
      </c>
      <c r="G9">
        <v>2166</v>
      </c>
      <c r="H9">
        <v>389</v>
      </c>
      <c r="I9" s="3">
        <f t="shared" ref="I9:I14" si="0">(C9+D9+E9+F9+G9+H9)</f>
        <v>27409</v>
      </c>
      <c r="U9" s="21" t="s">
        <v>55</v>
      </c>
      <c r="V9" s="3">
        <v>39.6</v>
      </c>
      <c r="X9" s="21" t="s">
        <v>55</v>
      </c>
      <c r="Y9" s="3">
        <v>45.3</v>
      </c>
    </row>
    <row r="10" spans="2:25" x14ac:dyDescent="0.25">
      <c r="B10" s="11">
        <v>2021</v>
      </c>
      <c r="C10">
        <v>3</v>
      </c>
      <c r="D10">
        <v>1836</v>
      </c>
      <c r="E10">
        <v>12945</v>
      </c>
      <c r="F10">
        <v>11276</v>
      </c>
      <c r="G10">
        <v>2185</v>
      </c>
      <c r="H10">
        <v>474</v>
      </c>
      <c r="I10" s="3">
        <f t="shared" si="0"/>
        <v>28719</v>
      </c>
      <c r="L10" s="23" t="s">
        <v>13</v>
      </c>
      <c r="M10" s="24">
        <v>-17</v>
      </c>
      <c r="N10" s="24" t="s">
        <v>54</v>
      </c>
      <c r="O10" s="24" t="s">
        <v>55</v>
      </c>
      <c r="P10" s="24" t="s">
        <v>56</v>
      </c>
      <c r="Q10" s="24" t="s">
        <v>57</v>
      </c>
      <c r="R10" s="24" t="s">
        <v>36</v>
      </c>
      <c r="S10" s="25" t="s">
        <v>14</v>
      </c>
      <c r="U10" s="21" t="s">
        <v>56</v>
      </c>
      <c r="V10" s="3">
        <v>44.2</v>
      </c>
      <c r="X10" s="21" t="s">
        <v>56</v>
      </c>
      <c r="Y10" s="3">
        <v>37</v>
      </c>
    </row>
    <row r="11" spans="2:25" x14ac:dyDescent="0.25">
      <c r="B11" s="11">
        <v>2020</v>
      </c>
      <c r="C11">
        <v>0</v>
      </c>
      <c r="D11">
        <v>2080</v>
      </c>
      <c r="E11">
        <v>13733</v>
      </c>
      <c r="F11">
        <v>11755</v>
      </c>
      <c r="G11">
        <v>2476</v>
      </c>
      <c r="H11">
        <v>602</v>
      </c>
      <c r="I11" s="3">
        <f t="shared" si="0"/>
        <v>30646</v>
      </c>
      <c r="L11" s="21">
        <v>2025</v>
      </c>
      <c r="M11">
        <v>0</v>
      </c>
      <c r="N11">
        <v>10.6</v>
      </c>
      <c r="O11">
        <v>45.3</v>
      </c>
      <c r="P11">
        <v>37</v>
      </c>
      <c r="Q11">
        <v>6.3</v>
      </c>
      <c r="R11">
        <v>0.8</v>
      </c>
      <c r="S11" s="3">
        <f>SUM(M11:R11)</f>
        <v>100</v>
      </c>
      <c r="U11" s="21" t="s">
        <v>57</v>
      </c>
      <c r="V11" s="3">
        <v>7.4</v>
      </c>
      <c r="X11" s="21" t="s">
        <v>57</v>
      </c>
      <c r="Y11" s="3">
        <v>6.3</v>
      </c>
    </row>
    <row r="12" spans="2:25" x14ac:dyDescent="0.25">
      <c r="B12" s="11">
        <v>2019</v>
      </c>
      <c r="C12">
        <v>4</v>
      </c>
      <c r="D12">
        <v>2118</v>
      </c>
      <c r="E12">
        <v>13401</v>
      </c>
      <c r="F12">
        <v>11939</v>
      </c>
      <c r="G12">
        <v>2577</v>
      </c>
      <c r="H12">
        <v>862</v>
      </c>
      <c r="I12" s="3">
        <f t="shared" si="0"/>
        <v>30901</v>
      </c>
      <c r="L12" s="6">
        <v>2024</v>
      </c>
      <c r="M12" s="2">
        <v>0</v>
      </c>
      <c r="N12" s="2">
        <v>10.9</v>
      </c>
      <c r="O12" s="2">
        <v>43.9</v>
      </c>
      <c r="P12" s="2">
        <v>37.5</v>
      </c>
      <c r="Q12" s="2">
        <v>6.6</v>
      </c>
      <c r="R12" s="2">
        <v>1.1000000000000001</v>
      </c>
      <c r="S12" s="4">
        <f>SUM(M12:R12)</f>
        <v>99.999999999999986</v>
      </c>
      <c r="U12" s="6">
        <v>65</v>
      </c>
      <c r="V12" s="4">
        <v>0</v>
      </c>
      <c r="X12" s="6">
        <v>65</v>
      </c>
      <c r="Y12" s="4">
        <v>0.8</v>
      </c>
    </row>
    <row r="13" spans="2:25" x14ac:dyDescent="0.25">
      <c r="B13" s="11">
        <v>2018</v>
      </c>
      <c r="C13">
        <v>0</v>
      </c>
      <c r="D13">
        <v>2195</v>
      </c>
      <c r="E13">
        <v>12445</v>
      </c>
      <c r="F13">
        <v>11616</v>
      </c>
      <c r="G13">
        <v>2157</v>
      </c>
      <c r="H13">
        <v>691</v>
      </c>
      <c r="I13" s="3">
        <f t="shared" si="0"/>
        <v>29104</v>
      </c>
    </row>
    <row r="14" spans="2:25" x14ac:dyDescent="0.25">
      <c r="B14" s="12">
        <v>2017</v>
      </c>
      <c r="C14" s="2">
        <v>0</v>
      </c>
      <c r="D14" s="2">
        <v>1623</v>
      </c>
      <c r="E14" s="2">
        <v>9750</v>
      </c>
      <c r="F14" s="2">
        <v>8210</v>
      </c>
      <c r="G14" s="2">
        <v>1413</v>
      </c>
      <c r="H14" s="2">
        <v>530</v>
      </c>
      <c r="I14" s="4">
        <f t="shared" si="0"/>
        <v>21526</v>
      </c>
      <c r="L14" s="2">
        <v>-17</v>
      </c>
      <c r="M14" s="2" t="s">
        <v>54</v>
      </c>
      <c r="N14" s="2" t="s">
        <v>55</v>
      </c>
      <c r="O14" s="2" t="s">
        <v>56</v>
      </c>
      <c r="P14" s="2" t="s">
        <v>57</v>
      </c>
      <c r="Q14" s="2" t="s">
        <v>36</v>
      </c>
      <c r="R14" s="2" t="s">
        <v>14</v>
      </c>
    </row>
    <row r="15" spans="2:25" x14ac:dyDescent="0.25">
      <c r="L15">
        <v>0</v>
      </c>
      <c r="M15">
        <v>10.9</v>
      </c>
      <c r="N15">
        <v>43.9</v>
      </c>
      <c r="O15">
        <v>37.5</v>
      </c>
      <c r="P15">
        <v>6.6</v>
      </c>
      <c r="Q15">
        <v>1.1000000000000001</v>
      </c>
      <c r="R15">
        <f>SUM(L15:Q15)</f>
        <v>99.999999999999986</v>
      </c>
    </row>
    <row r="17" spans="2:10" x14ac:dyDescent="0.25">
      <c r="B17" t="s">
        <v>17</v>
      </c>
    </row>
    <row r="18" spans="2:10" x14ac:dyDescent="0.25">
      <c r="B18" s="26" t="s">
        <v>31</v>
      </c>
      <c r="C18" s="24">
        <v>-17</v>
      </c>
      <c r="D18" s="24" t="s">
        <v>54</v>
      </c>
      <c r="E18" s="24" t="s">
        <v>55</v>
      </c>
      <c r="F18" s="24" t="s">
        <v>56</v>
      </c>
      <c r="G18" s="24" t="s">
        <v>57</v>
      </c>
      <c r="H18" s="24" t="s">
        <v>36</v>
      </c>
      <c r="I18" s="24" t="s">
        <v>21</v>
      </c>
      <c r="J18" s="25" t="s">
        <v>37</v>
      </c>
    </row>
    <row r="19" spans="2:10" x14ac:dyDescent="0.25">
      <c r="B19" s="11">
        <v>2023</v>
      </c>
      <c r="C19">
        <v>0</v>
      </c>
      <c r="D19">
        <v>276</v>
      </c>
      <c r="E19">
        <v>1654</v>
      </c>
      <c r="F19">
        <v>1842</v>
      </c>
      <c r="G19">
        <v>286</v>
      </c>
      <c r="H19">
        <v>3</v>
      </c>
      <c r="I19">
        <f>SUM(C19:H19)</f>
        <v>4061</v>
      </c>
      <c r="J19" s="19">
        <f t="shared" ref="J19:J25" si="1">(I19/I8)</f>
        <v>0.1529854963269919</v>
      </c>
    </row>
    <row r="20" spans="2:10" x14ac:dyDescent="0.25">
      <c r="B20" s="11">
        <v>2022</v>
      </c>
      <c r="C20">
        <v>0</v>
      </c>
      <c r="D20">
        <v>238</v>
      </c>
      <c r="E20">
        <v>1714</v>
      </c>
      <c r="F20">
        <v>1959</v>
      </c>
      <c r="G20">
        <v>284</v>
      </c>
      <c r="H20">
        <v>3</v>
      </c>
      <c r="I20">
        <f t="shared" ref="I20:I25" si="2">SUM(C20:H20)</f>
        <v>4198</v>
      </c>
      <c r="J20" s="19">
        <f t="shared" si="1"/>
        <v>0.15316137035280383</v>
      </c>
    </row>
    <row r="21" spans="2:10" x14ac:dyDescent="0.25">
      <c r="B21" s="11">
        <v>2021</v>
      </c>
      <c r="C21">
        <v>0</v>
      </c>
      <c r="D21">
        <v>188</v>
      </c>
      <c r="E21">
        <v>1856</v>
      </c>
      <c r="F21">
        <v>1993</v>
      </c>
      <c r="G21">
        <v>294</v>
      </c>
      <c r="H21">
        <v>3</v>
      </c>
      <c r="I21">
        <f t="shared" si="2"/>
        <v>4334</v>
      </c>
      <c r="J21" s="19">
        <f t="shared" si="1"/>
        <v>0.15091054702461784</v>
      </c>
    </row>
    <row r="22" spans="2:10" x14ac:dyDescent="0.25">
      <c r="B22" s="11">
        <v>2020</v>
      </c>
      <c r="C22">
        <v>0</v>
      </c>
      <c r="D22">
        <v>236</v>
      </c>
      <c r="E22">
        <v>2209</v>
      </c>
      <c r="F22">
        <v>2188</v>
      </c>
      <c r="G22">
        <v>327</v>
      </c>
      <c r="H22">
        <v>6</v>
      </c>
      <c r="I22">
        <f t="shared" si="2"/>
        <v>4966</v>
      </c>
      <c r="J22" s="19">
        <f t="shared" si="1"/>
        <v>0.16204398616458918</v>
      </c>
    </row>
    <row r="23" spans="2:10" x14ac:dyDescent="0.25">
      <c r="B23" s="11">
        <v>2019</v>
      </c>
      <c r="C23">
        <v>0</v>
      </c>
      <c r="D23">
        <v>282</v>
      </c>
      <c r="E23">
        <v>2126</v>
      </c>
      <c r="F23">
        <v>2208</v>
      </c>
      <c r="G23">
        <v>363</v>
      </c>
      <c r="H23">
        <v>12</v>
      </c>
      <c r="I23">
        <f t="shared" si="2"/>
        <v>4991</v>
      </c>
      <c r="J23" s="19">
        <f t="shared" si="1"/>
        <v>0.16151580854988512</v>
      </c>
    </row>
    <row r="24" spans="2:10" x14ac:dyDescent="0.25">
      <c r="B24" s="11">
        <v>2018</v>
      </c>
      <c r="C24">
        <v>0</v>
      </c>
      <c r="D24">
        <v>260</v>
      </c>
      <c r="E24">
        <v>1976</v>
      </c>
      <c r="F24">
        <v>2106</v>
      </c>
      <c r="G24">
        <v>297</v>
      </c>
      <c r="H24">
        <v>7</v>
      </c>
      <c r="I24">
        <f t="shared" si="2"/>
        <v>4646</v>
      </c>
      <c r="J24" s="19">
        <f t="shared" si="1"/>
        <v>0.15963441451346894</v>
      </c>
    </row>
    <row r="25" spans="2:10" x14ac:dyDescent="0.25">
      <c r="B25" s="12">
        <v>2017</v>
      </c>
      <c r="C25" s="2">
        <v>0</v>
      </c>
      <c r="D25" s="2">
        <v>195</v>
      </c>
      <c r="E25" s="2">
        <v>1449</v>
      </c>
      <c r="F25" s="2">
        <v>1330</v>
      </c>
      <c r="G25" s="2">
        <v>173</v>
      </c>
      <c r="H25" s="2">
        <v>0</v>
      </c>
      <c r="I25" s="2">
        <f t="shared" si="2"/>
        <v>3147</v>
      </c>
      <c r="J25" s="20">
        <f t="shared" si="1"/>
        <v>0.14619529870853851</v>
      </c>
    </row>
    <row r="27" spans="2:10" x14ac:dyDescent="0.25">
      <c r="B27" t="s">
        <v>22</v>
      </c>
    </row>
    <row r="29" spans="2:10" x14ac:dyDescent="0.25">
      <c r="B29" t="s">
        <v>43</v>
      </c>
    </row>
    <row r="30" spans="2:10" x14ac:dyDescent="0.25">
      <c r="B30" t="s">
        <v>102</v>
      </c>
    </row>
    <row r="31" spans="2:10" x14ac:dyDescent="0.25">
      <c r="B31" t="s">
        <v>58</v>
      </c>
    </row>
    <row r="32" spans="2:10" x14ac:dyDescent="0.25">
      <c r="B32" t="s">
        <v>59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52E54-87F0-4176-881B-C7BEEF1DB3EA}">
  <dimension ref="B2:J40"/>
  <sheetViews>
    <sheetView tabSelected="1" topLeftCell="A3" workbookViewId="0">
      <selection activeCell="B35" sqref="B35"/>
    </sheetView>
  </sheetViews>
  <sheetFormatPr defaultRowHeight="15" x14ac:dyDescent="0.25"/>
  <cols>
    <col min="2" max="2" width="13.28515625" customWidth="1"/>
    <col min="3" max="3" width="11.7109375" customWidth="1"/>
    <col min="4" max="4" width="10" customWidth="1"/>
    <col min="5" max="5" width="8" customWidth="1"/>
    <col min="6" max="6" width="10.140625" customWidth="1"/>
    <col min="7" max="7" width="7.5703125" customWidth="1"/>
    <col min="8" max="8" width="8.28515625" customWidth="1"/>
    <col min="10" max="10" width="11.28515625" customWidth="1"/>
  </cols>
  <sheetData>
    <row r="2" spans="2:9" ht="24" x14ac:dyDescent="0.4">
      <c r="B2" s="1" t="s">
        <v>23</v>
      </c>
    </row>
    <row r="5" spans="2:9" x14ac:dyDescent="0.25">
      <c r="B5" t="s">
        <v>13</v>
      </c>
    </row>
    <row r="6" spans="2:9" x14ac:dyDescent="0.25">
      <c r="B6" s="22"/>
      <c r="C6" s="9" t="s">
        <v>25</v>
      </c>
      <c r="D6" s="8"/>
      <c r="E6" s="9" t="s">
        <v>26</v>
      </c>
      <c r="F6" s="8"/>
      <c r="G6" s="9" t="s">
        <v>38</v>
      </c>
      <c r="H6" s="8"/>
      <c r="I6" s="8" t="s">
        <v>14</v>
      </c>
    </row>
    <row r="7" spans="2:9" x14ac:dyDescent="0.25">
      <c r="B7" s="12" t="s">
        <v>31</v>
      </c>
      <c r="C7" s="2" t="s">
        <v>27</v>
      </c>
      <c r="D7" s="4" t="s">
        <v>28</v>
      </c>
      <c r="E7" s="2" t="s">
        <v>27</v>
      </c>
      <c r="F7" s="4" t="s">
        <v>29</v>
      </c>
      <c r="G7" s="2" t="s">
        <v>27</v>
      </c>
      <c r="H7" s="4" t="s">
        <v>24</v>
      </c>
      <c r="I7" s="12"/>
    </row>
    <row r="8" spans="2:9" x14ac:dyDescent="0.25">
      <c r="B8" s="11">
        <v>2025</v>
      </c>
      <c r="C8">
        <v>1335</v>
      </c>
      <c r="D8" s="3">
        <v>46.9</v>
      </c>
      <c r="E8">
        <v>1465</v>
      </c>
      <c r="F8" s="3">
        <v>51.5</v>
      </c>
      <c r="G8">
        <v>45</v>
      </c>
      <c r="H8" s="3">
        <v>1.6</v>
      </c>
      <c r="I8" s="3">
        <f>(C8+E8+G8)</f>
        <v>2845</v>
      </c>
    </row>
    <row r="9" spans="2:9" x14ac:dyDescent="0.25">
      <c r="B9" s="11">
        <v>2024</v>
      </c>
      <c r="C9">
        <v>1320</v>
      </c>
      <c r="D9" s="19">
        <f>(C9/I9)</f>
        <v>0.46577275935074103</v>
      </c>
      <c r="E9">
        <v>1445</v>
      </c>
      <c r="F9" s="19">
        <f>(E9/I9)</f>
        <v>0.50988002822865208</v>
      </c>
      <c r="G9">
        <v>69</v>
      </c>
      <c r="H9" s="19">
        <f>(G9/I9)</f>
        <v>2.4347212420606917E-2</v>
      </c>
      <c r="I9" s="3">
        <f>(C9+E9+G9)</f>
        <v>2834</v>
      </c>
    </row>
    <row r="10" spans="2:9" x14ac:dyDescent="0.25">
      <c r="B10" s="11">
        <v>2023</v>
      </c>
      <c r="C10">
        <v>14115</v>
      </c>
      <c r="D10" s="19">
        <f>(C10/I10)</f>
        <v>0.53173855716707474</v>
      </c>
      <c r="E10">
        <v>11389</v>
      </c>
      <c r="F10" s="19">
        <f>(E10/I10)</f>
        <v>0.42904501789414201</v>
      </c>
      <c r="G10">
        <v>1041</v>
      </c>
      <c r="H10" s="19">
        <f>(G10/I10)</f>
        <v>3.9216424938783197E-2</v>
      </c>
      <c r="I10" s="3">
        <f>(C10+E10+G10)</f>
        <v>26545</v>
      </c>
    </row>
    <row r="11" spans="2:9" x14ac:dyDescent="0.25">
      <c r="B11" s="11">
        <v>2022</v>
      </c>
      <c r="C11">
        <v>13967</v>
      </c>
      <c r="D11" s="19">
        <f t="shared" ref="D11:D16" si="0">(C11/I11)</f>
        <v>0.50957714619285632</v>
      </c>
      <c r="E11">
        <v>12281</v>
      </c>
      <c r="F11" s="19">
        <f t="shared" ref="F11:F16" si="1">(E11/I11)</f>
        <v>0.44806450435988177</v>
      </c>
      <c r="G11">
        <v>1161</v>
      </c>
      <c r="H11" s="19">
        <f t="shared" ref="H11:H16" si="2">(G11/I11)</f>
        <v>4.2358349447261849E-2</v>
      </c>
      <c r="I11" s="3">
        <f t="shared" ref="I11:I16" si="3">(C11+E11+G11)</f>
        <v>27409</v>
      </c>
    </row>
    <row r="12" spans="2:9" x14ac:dyDescent="0.25">
      <c r="B12" s="11">
        <v>2021</v>
      </c>
      <c r="C12">
        <v>14610</v>
      </c>
      <c r="D12" s="19">
        <f t="shared" si="0"/>
        <v>0.50872244855322257</v>
      </c>
      <c r="E12">
        <v>13113</v>
      </c>
      <c r="F12" s="19">
        <f t="shared" si="1"/>
        <v>0.45659667815731747</v>
      </c>
      <c r="G12">
        <v>996</v>
      </c>
      <c r="H12" s="19">
        <f t="shared" si="2"/>
        <v>3.4680873289459936E-2</v>
      </c>
      <c r="I12" s="3">
        <f t="shared" si="3"/>
        <v>28719</v>
      </c>
    </row>
    <row r="13" spans="2:9" x14ac:dyDescent="0.25">
      <c r="B13" s="11">
        <v>2020</v>
      </c>
      <c r="C13">
        <v>14844</v>
      </c>
      <c r="D13" s="19">
        <f t="shared" si="0"/>
        <v>0.4843699014553286</v>
      </c>
      <c r="E13">
        <v>14471</v>
      </c>
      <c r="F13" s="19">
        <f t="shared" si="1"/>
        <v>0.47219865561574104</v>
      </c>
      <c r="G13">
        <v>1331</v>
      </c>
      <c r="H13" s="19">
        <f t="shared" si="2"/>
        <v>4.3431442928930364E-2</v>
      </c>
      <c r="I13" s="3">
        <f t="shared" si="3"/>
        <v>30646</v>
      </c>
    </row>
    <row r="14" spans="2:9" x14ac:dyDescent="0.25">
      <c r="B14" s="11">
        <v>2019</v>
      </c>
      <c r="C14">
        <v>14764</v>
      </c>
      <c r="D14" s="19">
        <f t="shared" si="0"/>
        <v>0.47778389048898096</v>
      </c>
      <c r="E14">
        <v>14198</v>
      </c>
      <c r="F14" s="19">
        <f t="shared" si="1"/>
        <v>0.45946733115433158</v>
      </c>
      <c r="G14">
        <v>1939</v>
      </c>
      <c r="H14" s="19">
        <f t="shared" si="2"/>
        <v>6.274877835668749E-2</v>
      </c>
      <c r="I14" s="3">
        <f t="shared" si="3"/>
        <v>30901</v>
      </c>
    </row>
    <row r="15" spans="2:9" x14ac:dyDescent="0.25">
      <c r="B15" s="11">
        <v>2018</v>
      </c>
      <c r="C15">
        <v>14707</v>
      </c>
      <c r="D15" s="19">
        <f t="shared" si="0"/>
        <v>0.50532572842221002</v>
      </c>
      <c r="E15">
        <v>12788</v>
      </c>
      <c r="F15" s="19">
        <f t="shared" si="1"/>
        <v>0.43938977460142936</v>
      </c>
      <c r="G15">
        <v>1609</v>
      </c>
      <c r="H15" s="19">
        <f t="shared" si="2"/>
        <v>5.5284496976360641E-2</v>
      </c>
      <c r="I15" s="3">
        <f t="shared" si="3"/>
        <v>29104</v>
      </c>
    </row>
    <row r="16" spans="2:9" x14ac:dyDescent="0.25">
      <c r="B16" s="12">
        <v>2017</v>
      </c>
      <c r="C16" s="2">
        <v>12441</v>
      </c>
      <c r="D16" s="20">
        <f t="shared" si="0"/>
        <v>0.57795224379819754</v>
      </c>
      <c r="E16" s="2">
        <v>8543</v>
      </c>
      <c r="F16" s="20">
        <f t="shared" si="1"/>
        <v>0.39686890272228931</v>
      </c>
      <c r="G16" s="2">
        <v>542</v>
      </c>
      <c r="H16" s="20">
        <f t="shared" si="2"/>
        <v>2.5178853479513146E-2</v>
      </c>
      <c r="I16" s="4">
        <f t="shared" si="3"/>
        <v>21526</v>
      </c>
    </row>
    <row r="19" spans="2:10" x14ac:dyDescent="0.25">
      <c r="B19" t="s">
        <v>12</v>
      </c>
    </row>
    <row r="20" spans="2:10" x14ac:dyDescent="0.25">
      <c r="B20" s="22"/>
      <c r="C20" s="9" t="s">
        <v>25</v>
      </c>
      <c r="D20" s="8"/>
      <c r="E20" s="9" t="s">
        <v>26</v>
      </c>
      <c r="F20" s="8"/>
      <c r="G20" s="9" t="s">
        <v>39</v>
      </c>
      <c r="H20" s="8"/>
      <c r="I20" s="22" t="s">
        <v>14</v>
      </c>
      <c r="J20" s="8"/>
    </row>
    <row r="21" spans="2:10" x14ac:dyDescent="0.25">
      <c r="B21" s="12" t="s">
        <v>31</v>
      </c>
      <c r="C21" s="2" t="s">
        <v>27</v>
      </c>
      <c r="D21" s="4" t="s">
        <v>28</v>
      </c>
      <c r="E21" s="2" t="s">
        <v>27</v>
      </c>
      <c r="F21" s="4" t="s">
        <v>29</v>
      </c>
      <c r="G21" s="2" t="s">
        <v>27</v>
      </c>
      <c r="H21" s="4" t="s">
        <v>24</v>
      </c>
      <c r="I21" s="12"/>
      <c r="J21" s="12" t="s">
        <v>35</v>
      </c>
    </row>
    <row r="22" spans="2:10" x14ac:dyDescent="0.25">
      <c r="B22" s="11">
        <v>2025</v>
      </c>
      <c r="C22">
        <v>10416</v>
      </c>
      <c r="D22" s="3">
        <v>58.5</v>
      </c>
      <c r="E22">
        <v>6959</v>
      </c>
      <c r="F22" s="3">
        <v>39.1</v>
      </c>
      <c r="G22">
        <v>433</v>
      </c>
      <c r="H22" s="3">
        <v>2.4</v>
      </c>
      <c r="I22" s="11">
        <f>(C22+E22+G22)</f>
        <v>17808</v>
      </c>
      <c r="J22" s="19">
        <f>(I8/I22)</f>
        <v>0.1597596585804133</v>
      </c>
    </row>
    <row r="23" spans="2:10" x14ac:dyDescent="0.25">
      <c r="B23" s="11">
        <v>2024</v>
      </c>
      <c r="C23">
        <v>10278</v>
      </c>
      <c r="D23" s="19">
        <f>(C23/I23)</f>
        <v>0.57109518253042169</v>
      </c>
      <c r="E23">
        <v>7136</v>
      </c>
      <c r="F23" s="19">
        <f>(E23/I23)</f>
        <v>0.39651052953269988</v>
      </c>
      <c r="G23">
        <v>583</v>
      </c>
      <c r="H23" s="19">
        <f>(G23/I23)</f>
        <v>3.2394287936878367E-2</v>
      </c>
      <c r="I23" s="11">
        <f>(C23+E23+G23)</f>
        <v>17997</v>
      </c>
      <c r="J23" s="19">
        <f>(I9/I23)</f>
        <v>0.15747068955937102</v>
      </c>
    </row>
    <row r="24" spans="2:10" x14ac:dyDescent="0.25">
      <c r="B24" s="11">
        <v>2023</v>
      </c>
      <c r="C24">
        <v>1736</v>
      </c>
      <c r="D24" s="19">
        <f>(C24/I24)</f>
        <v>0.42748091603053434</v>
      </c>
      <c r="E24">
        <v>2207</v>
      </c>
      <c r="F24" s="19">
        <f>(E24/I24)</f>
        <v>0.54346220142821966</v>
      </c>
      <c r="G24">
        <v>118</v>
      </c>
      <c r="H24" s="19">
        <f>(G24/I24)</f>
        <v>2.9056882541245999E-2</v>
      </c>
      <c r="I24" s="11">
        <f>(C24+E24+G24)</f>
        <v>4061</v>
      </c>
      <c r="J24" s="19">
        <f t="shared" ref="J24:J30" si="4">(I24/I10)</f>
        <v>0.1529854963269919</v>
      </c>
    </row>
    <row r="25" spans="2:10" x14ac:dyDescent="0.25">
      <c r="B25" s="11">
        <v>2022</v>
      </c>
      <c r="C25">
        <v>1775</v>
      </c>
      <c r="D25" s="19">
        <f t="shared" ref="D25:D30" si="5">(C25/I25)</f>
        <v>0.4229211341434358</v>
      </c>
      <c r="E25">
        <v>2307</v>
      </c>
      <c r="F25" s="19">
        <f t="shared" ref="F25:F30" si="6">(E25/I25)</f>
        <v>0.54967834167262331</v>
      </c>
      <c r="G25">
        <v>115</v>
      </c>
      <c r="H25" s="19">
        <f t="shared" ref="H25:H30" si="7">(G25/I25)</f>
        <v>2.740052418394091E-2</v>
      </c>
      <c r="I25" s="11">
        <f t="shared" ref="I25:I30" si="8">(C25+E25+G25)</f>
        <v>4197</v>
      </c>
      <c r="J25" s="19">
        <f t="shared" si="4"/>
        <v>0.15312488598635485</v>
      </c>
    </row>
    <row r="26" spans="2:10" x14ac:dyDescent="0.25">
      <c r="B26" s="11">
        <v>2021</v>
      </c>
      <c r="C26">
        <v>1882</v>
      </c>
      <c r="D26" s="19">
        <f t="shared" si="5"/>
        <v>0.43424088601753574</v>
      </c>
      <c r="E26">
        <v>2348</v>
      </c>
      <c r="F26" s="19">
        <f t="shared" si="6"/>
        <v>0.54176280572219659</v>
      </c>
      <c r="G26">
        <v>104</v>
      </c>
      <c r="H26" s="19">
        <f t="shared" si="7"/>
        <v>2.3996308260267652E-2</v>
      </c>
      <c r="I26" s="11">
        <f t="shared" si="8"/>
        <v>4334</v>
      </c>
      <c r="J26" s="19">
        <f t="shared" si="4"/>
        <v>0.15091054702461784</v>
      </c>
    </row>
    <row r="27" spans="2:10" x14ac:dyDescent="0.25">
      <c r="B27" s="11">
        <v>2020</v>
      </c>
      <c r="C27">
        <v>2009</v>
      </c>
      <c r="D27" s="19">
        <f t="shared" si="5"/>
        <v>0.40455094643576317</v>
      </c>
      <c r="E27">
        <v>2798</v>
      </c>
      <c r="F27" s="19">
        <f t="shared" si="6"/>
        <v>0.56343133306484094</v>
      </c>
      <c r="G27">
        <v>159</v>
      </c>
      <c r="H27" s="19">
        <f t="shared" si="7"/>
        <v>3.2017720499395892E-2</v>
      </c>
      <c r="I27" s="11">
        <f t="shared" si="8"/>
        <v>4966</v>
      </c>
      <c r="J27" s="19">
        <f t="shared" si="4"/>
        <v>0.16204398616458918</v>
      </c>
    </row>
    <row r="28" spans="2:10" x14ac:dyDescent="0.25">
      <c r="B28" s="11">
        <v>2019</v>
      </c>
      <c r="C28">
        <v>2134</v>
      </c>
      <c r="D28" s="19">
        <f t="shared" si="5"/>
        <v>0.42748397435897434</v>
      </c>
      <c r="E28">
        <v>2604</v>
      </c>
      <c r="F28" s="19">
        <f t="shared" si="6"/>
        <v>0.52163461538461542</v>
      </c>
      <c r="G28">
        <v>254</v>
      </c>
      <c r="H28" s="19">
        <f t="shared" si="7"/>
        <v>5.0881410256410256E-2</v>
      </c>
      <c r="I28" s="11">
        <f t="shared" si="8"/>
        <v>4992</v>
      </c>
      <c r="J28" s="19">
        <f t="shared" si="4"/>
        <v>0.16154816996213714</v>
      </c>
    </row>
    <row r="29" spans="2:10" x14ac:dyDescent="0.25">
      <c r="B29" s="11">
        <v>2028</v>
      </c>
      <c r="C29">
        <v>2172</v>
      </c>
      <c r="D29" s="19">
        <f t="shared" si="5"/>
        <v>0.46749892380542402</v>
      </c>
      <c r="E29">
        <v>2294</v>
      </c>
      <c r="F29" s="19">
        <f t="shared" si="6"/>
        <v>0.49375807145931983</v>
      </c>
      <c r="G29">
        <v>180</v>
      </c>
      <c r="H29" s="19">
        <f t="shared" si="7"/>
        <v>3.8743004735256131E-2</v>
      </c>
      <c r="I29" s="11">
        <f t="shared" si="8"/>
        <v>4646</v>
      </c>
      <c r="J29" s="19">
        <f t="shared" si="4"/>
        <v>0.15963441451346894</v>
      </c>
    </row>
    <row r="30" spans="2:10" x14ac:dyDescent="0.25">
      <c r="B30" s="12">
        <v>2027</v>
      </c>
      <c r="C30" s="2">
        <v>1671</v>
      </c>
      <c r="D30" s="20">
        <f t="shared" si="5"/>
        <v>0.53098188751191611</v>
      </c>
      <c r="E30" s="2">
        <v>1438</v>
      </c>
      <c r="F30" s="20">
        <f t="shared" si="6"/>
        <v>0.45694312043215762</v>
      </c>
      <c r="G30" s="2">
        <v>38</v>
      </c>
      <c r="H30" s="20">
        <f t="shared" si="7"/>
        <v>1.2074992055926279E-2</v>
      </c>
      <c r="I30" s="12">
        <f t="shared" si="8"/>
        <v>3147</v>
      </c>
      <c r="J30" s="20">
        <f t="shared" si="4"/>
        <v>0.14619529870853851</v>
      </c>
    </row>
    <row r="33" spans="2:7" x14ac:dyDescent="0.25">
      <c r="B33" t="s">
        <v>43</v>
      </c>
    </row>
    <row r="34" spans="2:7" x14ac:dyDescent="0.25">
      <c r="B34" t="s">
        <v>52</v>
      </c>
    </row>
    <row r="35" spans="2:7" x14ac:dyDescent="0.25">
      <c r="B35" t="s">
        <v>103</v>
      </c>
    </row>
    <row r="37" spans="2:7" x14ac:dyDescent="0.25">
      <c r="B37">
        <v>2025</v>
      </c>
    </row>
    <row r="38" spans="2:7" x14ac:dyDescent="0.25">
      <c r="B38" t="s">
        <v>12</v>
      </c>
      <c r="E38" t="s">
        <v>13</v>
      </c>
    </row>
    <row r="39" spans="2:7" x14ac:dyDescent="0.25">
      <c r="B39" t="s">
        <v>49</v>
      </c>
      <c r="C39" t="s">
        <v>50</v>
      </c>
      <c r="D39" t="s">
        <v>51</v>
      </c>
      <c r="E39" t="s">
        <v>49</v>
      </c>
      <c r="F39" t="s">
        <v>50</v>
      </c>
      <c r="G39" t="s">
        <v>51</v>
      </c>
    </row>
    <row r="40" spans="2:7" x14ac:dyDescent="0.25">
      <c r="B40">
        <v>58.5</v>
      </c>
      <c r="C40">
        <v>39.1</v>
      </c>
      <c r="D40">
        <v>2.4</v>
      </c>
      <c r="E40">
        <v>46.9</v>
      </c>
      <c r="F40">
        <v>51.5</v>
      </c>
      <c r="G40">
        <v>1.6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2FD97-2ADC-4052-A40E-BE9BCA894CB5}">
  <dimension ref="B2:H18"/>
  <sheetViews>
    <sheetView topLeftCell="A5" workbookViewId="0">
      <selection activeCell="L21" sqref="L21"/>
    </sheetView>
  </sheetViews>
  <sheetFormatPr defaultRowHeight="15" x14ac:dyDescent="0.25"/>
  <cols>
    <col min="2" max="2" width="10.7109375" customWidth="1"/>
    <col min="4" max="4" width="15.28515625" customWidth="1"/>
    <col min="5" max="5" width="15.7109375" customWidth="1"/>
    <col min="7" max="7" width="18.140625" customWidth="1"/>
    <col min="8" max="8" width="15.7109375" customWidth="1"/>
  </cols>
  <sheetData>
    <row r="2" spans="2:8" ht="24" x14ac:dyDescent="0.4">
      <c r="B2" s="1" t="s">
        <v>30</v>
      </c>
    </row>
    <row r="3" spans="2:8" ht="24" x14ac:dyDescent="0.4">
      <c r="B3" s="1"/>
    </row>
    <row r="4" spans="2:8" ht="24" x14ac:dyDescent="0.4">
      <c r="B4" s="16"/>
      <c r="C4" t="s">
        <v>12</v>
      </c>
      <c r="E4" s="3"/>
      <c r="F4" t="s">
        <v>13</v>
      </c>
    </row>
    <row r="5" spans="2:8" x14ac:dyDescent="0.25">
      <c r="B5" s="4" t="s">
        <v>31</v>
      </c>
      <c r="C5" s="2" t="s">
        <v>14</v>
      </c>
      <c r="D5" s="2" t="s">
        <v>40</v>
      </c>
      <c r="E5" s="4" t="s">
        <v>41</v>
      </c>
      <c r="F5" s="2" t="s">
        <v>14</v>
      </c>
      <c r="G5" s="2" t="s">
        <v>42</v>
      </c>
      <c r="H5" s="2" t="s">
        <v>41</v>
      </c>
    </row>
    <row r="6" spans="2:8" x14ac:dyDescent="0.25">
      <c r="B6" s="3">
        <v>2025</v>
      </c>
      <c r="C6">
        <v>2845</v>
      </c>
      <c r="D6">
        <v>1054</v>
      </c>
      <c r="E6" s="3">
        <f>(D6/C6)</f>
        <v>0.37047451669595782</v>
      </c>
      <c r="F6">
        <v>17808</v>
      </c>
      <c r="G6">
        <v>8426</v>
      </c>
      <c r="H6">
        <f>(G6/F6)</f>
        <v>0.47315813117699912</v>
      </c>
    </row>
    <row r="7" spans="2:8" x14ac:dyDescent="0.25">
      <c r="B7" s="3">
        <v>2024</v>
      </c>
      <c r="C7">
        <v>2835</v>
      </c>
      <c r="D7">
        <v>1111</v>
      </c>
      <c r="E7" s="3">
        <f>(D7/C7)</f>
        <v>0.39188712522045854</v>
      </c>
      <c r="F7">
        <v>17997</v>
      </c>
      <c r="G7">
        <v>8380</v>
      </c>
      <c r="H7">
        <f>(G7/F7)</f>
        <v>0.4656331610824026</v>
      </c>
    </row>
    <row r="8" spans="2:8" x14ac:dyDescent="0.25">
      <c r="B8" s="3">
        <v>2023</v>
      </c>
      <c r="E8" s="3"/>
    </row>
    <row r="9" spans="2:8" x14ac:dyDescent="0.25">
      <c r="B9" s="3">
        <v>2022</v>
      </c>
      <c r="E9" s="3"/>
    </row>
    <row r="10" spans="2:8" x14ac:dyDescent="0.25">
      <c r="B10" s="3">
        <v>2021</v>
      </c>
      <c r="E10" s="3"/>
    </row>
    <row r="11" spans="2:8" x14ac:dyDescent="0.25">
      <c r="B11" s="3">
        <v>2020</v>
      </c>
      <c r="E11" s="3"/>
    </row>
    <row r="12" spans="2:8" x14ac:dyDescent="0.25">
      <c r="B12" s="3">
        <v>2019</v>
      </c>
      <c r="E12" s="3"/>
    </row>
    <row r="13" spans="2:8" x14ac:dyDescent="0.25">
      <c r="B13" s="3">
        <v>2018</v>
      </c>
      <c r="E13" s="3"/>
    </row>
    <row r="14" spans="2:8" x14ac:dyDescent="0.25">
      <c r="B14" s="3">
        <v>2017</v>
      </c>
      <c r="E14" s="3"/>
    </row>
    <row r="17" spans="2:2" x14ac:dyDescent="0.25">
      <c r="B17" t="s">
        <v>60</v>
      </c>
    </row>
    <row r="18" spans="2:2" x14ac:dyDescent="0.25">
      <c r="B18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Deltagare per kurstyp</vt:lpstr>
      <vt:lpstr>AK - kvinnor och män</vt:lpstr>
      <vt:lpstr>AK - utbildningsbakgrund</vt:lpstr>
      <vt:lpstr>AK - åldersfördelning</vt:lpstr>
      <vt:lpstr>AK - utrikes och inrikes födda</vt:lpstr>
      <vt:lpstr>AK - funktionsnedsättning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Lundh</dc:creator>
  <cp:lastModifiedBy>Petra Lundh</cp:lastModifiedBy>
  <dcterms:created xsi:type="dcterms:W3CDTF">2025-02-18T14:58:38Z</dcterms:created>
  <dcterms:modified xsi:type="dcterms:W3CDTF">2026-06-03T09:05:42Z</dcterms:modified>
</cp:coreProperties>
</file>